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9. Сентябрь\FTTB, КТВ этап 2\Закупочная\"/>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2017'!$A$2:$H$116</definedName>
  </definedNames>
  <calcPr calcId="152511"/>
</workbook>
</file>

<file path=xl/calcChain.xml><?xml version="1.0" encoding="utf-8"?>
<calcChain xmlns="http://schemas.openxmlformats.org/spreadsheetml/2006/main">
  <c r="I74" i="4" l="1"/>
  <c r="G79" i="4" s="1"/>
  <c r="I67" i="4"/>
  <c r="I33" i="4"/>
  <c r="I12" i="4"/>
  <c r="G76" i="4" l="1"/>
  <c r="G103" i="4"/>
  <c r="G101" i="4"/>
  <c r="G99" i="4"/>
  <c r="G96" i="4"/>
  <c r="G94" i="4"/>
  <c r="G92" i="4"/>
  <c r="G90" i="4"/>
  <c r="G88" i="4"/>
  <c r="G85" i="4"/>
  <c r="G83" i="4"/>
  <c r="G80" i="4"/>
  <c r="H76" i="4"/>
  <c r="G77" i="4"/>
  <c r="G102" i="4"/>
  <c r="G100" i="4"/>
  <c r="G98" i="4"/>
  <c r="G95" i="4"/>
  <c r="G93" i="4"/>
  <c r="G91" i="4"/>
  <c r="G89" i="4"/>
  <c r="G86" i="4"/>
  <c r="G84" i="4"/>
  <c r="G82"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61" i="4" l="1"/>
  <c r="M61" i="4"/>
  <c r="H61" i="4" s="1"/>
  <c r="H102" i="4" l="1"/>
  <c r="H103" i="4"/>
  <c r="H94" i="4"/>
  <c r="H95" i="4"/>
  <c r="H96" i="4"/>
  <c r="H98" i="4"/>
  <c r="H99" i="4"/>
  <c r="H100" i="4"/>
  <c r="H101" i="4"/>
  <c r="H91" i="4"/>
  <c r="H90" i="4"/>
  <c r="H88" i="4"/>
  <c r="H89" i="4"/>
  <c r="H86" i="4"/>
  <c r="H82" i="4"/>
  <c r="H83" i="4"/>
  <c r="H84" i="4"/>
  <c r="H85" i="4"/>
  <c r="H79" i="4"/>
  <c r="H80" i="4"/>
  <c r="H77" i="4"/>
  <c r="M93" i="4" l="1"/>
  <c r="H93" i="4" s="1"/>
  <c r="M92" i="4" l="1"/>
  <c r="H92" i="4" s="1"/>
  <c r="M70" i="4" l="1"/>
  <c r="H70" i="4" s="1"/>
  <c r="G70" i="4"/>
  <c r="M69" i="4"/>
  <c r="H69" i="4" s="1"/>
  <c r="G69" i="4"/>
  <c r="H63" i="4"/>
  <c r="G63" i="4"/>
  <c r="H62" i="4"/>
  <c r="G62" i="4"/>
  <c r="H60" i="4"/>
  <c r="G60" i="4"/>
  <c r="H59" i="4"/>
  <c r="G59" i="4"/>
  <c r="H57" i="4"/>
  <c r="G57" i="4"/>
  <c r="H56" i="4"/>
  <c r="G56" i="4"/>
  <c r="H55" i="4"/>
  <c r="G55" i="4"/>
  <c r="H54" i="4"/>
  <c r="G54" i="4"/>
  <c r="H53" i="4"/>
  <c r="G53" i="4"/>
  <c r="H52" i="4"/>
  <c r="G52" i="4"/>
  <c r="M51" i="4"/>
  <c r="H51" i="4" s="1"/>
  <c r="G51" i="4"/>
  <c r="M50" i="4"/>
  <c r="H50" i="4" s="1"/>
  <c r="G50" i="4"/>
  <c r="M49" i="4"/>
  <c r="H49" i="4" s="1"/>
  <c r="G49" i="4"/>
  <c r="H47" i="4"/>
  <c r="G47" i="4"/>
  <c r="H46" i="4"/>
  <c r="G46" i="4"/>
  <c r="H45" i="4"/>
  <c r="G45" i="4"/>
  <c r="H44" i="4"/>
  <c r="G44" i="4"/>
  <c r="H43" i="4"/>
  <c r="G43" i="4"/>
  <c r="H42" i="4"/>
  <c r="G42" i="4"/>
  <c r="H41" i="4"/>
  <c r="G41" i="4"/>
  <c r="H40" i="4"/>
  <c r="G40" i="4"/>
  <c r="H38" i="4"/>
  <c r="G38" i="4"/>
  <c r="H37" i="4"/>
  <c r="G37" i="4"/>
  <c r="H36" i="4"/>
  <c r="G36" i="4"/>
  <c r="H35" i="4"/>
  <c r="G35" i="4"/>
  <c r="H29" i="4"/>
  <c r="G29" i="4"/>
  <c r="H28" i="4"/>
  <c r="G28" i="4"/>
  <c r="H27" i="4"/>
  <c r="G27" i="4"/>
  <c r="H26" i="4"/>
  <c r="G26" i="4"/>
  <c r="H24" i="4"/>
  <c r="G24" i="4"/>
  <c r="F24" i="4"/>
  <c r="H23" i="4"/>
  <c r="G23" i="4"/>
  <c r="F23" i="4"/>
  <c r="H22" i="4"/>
  <c r="G22" i="4"/>
  <c r="F22" i="4"/>
  <c r="H21" i="4"/>
  <c r="G21" i="4"/>
  <c r="F21" i="4"/>
  <c r="H20" i="4"/>
  <c r="G20" i="4"/>
  <c r="F20" i="4"/>
  <c r="H18" i="4"/>
  <c r="G18" i="4"/>
  <c r="F18" i="4"/>
  <c r="H17" i="4"/>
  <c r="G17" i="4"/>
  <c r="F17" i="4"/>
  <c r="H16" i="4"/>
  <c r="G16" i="4"/>
  <c r="F16" i="4"/>
  <c r="H15" i="4"/>
  <c r="G15" i="4"/>
  <c r="F15" i="4"/>
  <c r="H14" i="4"/>
  <c r="G14" i="4"/>
  <c r="F14" i="4"/>
</calcChain>
</file>

<file path=xl/sharedStrings.xml><?xml version="1.0" encoding="utf-8"?>
<sst xmlns="http://schemas.openxmlformats.org/spreadsheetml/2006/main" count="314" uniqueCount="234">
  <si>
    <t>Наименование Работ</t>
  </si>
  <si>
    <t>Единица измерения</t>
  </si>
  <si>
    <t>Состав работ</t>
  </si>
  <si>
    <t>Стоимость строительства (с учетом ПИР) единицы измерения без НДС, руб.</t>
  </si>
  <si>
    <t>1 порт</t>
  </si>
  <si>
    <t>1 метр</t>
  </si>
  <si>
    <t>1 км трассы</t>
  </si>
  <si>
    <t>1 колодец</t>
  </si>
  <si>
    <t>1 комплект</t>
  </si>
  <si>
    <t>1 колодец в комплекте</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</si>
  <si>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</si>
  <si>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</si>
  <si>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</si>
  <si>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</si>
  <si>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</si>
  <si>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</si>
  <si>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</si>
  <si>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</si>
  <si>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</si>
  <si>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</si>
  <si>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</si>
  <si>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</si>
  <si>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</si>
  <si>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</si>
  <si>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</si>
  <si>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метр RG</t>
  </si>
  <si>
    <t>точка подключения</t>
  </si>
  <si>
    <t>Стоимость работ</t>
  </si>
  <si>
    <t>без учета оборудования (в том числе без учета стоимости абонентских розеток для FTTB+IP СПВ)</t>
  </si>
  <si>
    <t>с учетом оборудования (только для FTTB)</t>
  </si>
  <si>
    <t>Монтаж телекоммуникационного шкафа, стойки на станционной или линейной стороне</t>
  </si>
  <si>
    <t>Землеотвод под сооружение</t>
  </si>
  <si>
    <t>1 колодец в комплекте (нестандарт.)</t>
  </si>
  <si>
    <t>СМР (включая стоимость материалов), прочие, исполнительная документация по МР и РД</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</si>
  <si>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</si>
  <si>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установка КБ/КЯ/ЯР, оконечивание кабеля МПК  с обеих сторон</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</si>
  <si>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</si>
  <si>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</si>
  <si>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</si>
  <si>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</si>
  <si>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</si>
  <si>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где,</t>
  </si>
  <si>
    <t>1 узел</t>
  </si>
  <si>
    <t>1 коммутатор</t>
  </si>
  <si>
    <t>1 км трассы магистрали</t>
  </si>
  <si>
    <t>1 опт. волокно</t>
  </si>
  <si>
    <t>1 патчкорд</t>
  </si>
  <si>
    <t>кан-км</t>
  </si>
  <si>
    <t>Монтаж телекоммуникационного  шкафа , телекоммуникационной стойки емкостью:</t>
  </si>
  <si>
    <t xml:space="preserve">Доумощнение ДРС в процессе строительства - прокладка и монтаж многопарного передаточного кабеля "витая пара" кат. 5е  </t>
  </si>
  <si>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произведением количества подключаемых домов на регламентированную длину в 500 м.</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</si>
  <si>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</si>
  <si>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</si>
  <si>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</si>
  <si>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</si>
  <si>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</si>
  <si>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</si>
  <si>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100.6</t>
  </si>
  <si>
    <t xml:space="preserve"> 100.7</t>
  </si>
  <si>
    <t xml:space="preserve"> 100.8</t>
  </si>
  <si>
    <t xml:space="preserve"> 100.9</t>
  </si>
  <si>
    <t xml:space="preserve"> 100.10</t>
  </si>
  <si>
    <t xml:space="preserve"> 101.6</t>
  </si>
  <si>
    <t>101.7</t>
  </si>
  <si>
    <t xml:space="preserve"> 101.8</t>
  </si>
  <si>
    <t xml:space="preserve"> 101.9</t>
  </si>
  <si>
    <t xml:space="preserve"> 101.10</t>
  </si>
  <si>
    <t xml:space="preserve"> 102.1</t>
  </si>
  <si>
    <t xml:space="preserve"> 102.2</t>
  </si>
  <si>
    <t xml:space="preserve"> 102.3</t>
  </si>
  <si>
    <t>400.1</t>
  </si>
  <si>
    <t>400.2</t>
  </si>
  <si>
    <t>400.3</t>
  </si>
  <si>
    <t xml:space="preserve"> 402.1</t>
  </si>
  <si>
    <t>402.2</t>
  </si>
  <si>
    <t xml:space="preserve"> 402.3</t>
  </si>
  <si>
    <t>402.4</t>
  </si>
  <si>
    <t xml:space="preserve"> 402.5</t>
  </si>
  <si>
    <t xml:space="preserve"> 402.6</t>
  </si>
  <si>
    <t>402.7</t>
  </si>
  <si>
    <t>402.8</t>
  </si>
  <si>
    <t>403.1</t>
  </si>
  <si>
    <t>403.2</t>
  </si>
  <si>
    <t>418.1</t>
  </si>
  <si>
    <t>700.1</t>
  </si>
  <si>
    <t>700.2</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</si>
  <si>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</si>
  <si>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</si>
  <si>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</si>
  <si>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</si>
  <si>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</si>
  <si>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</si>
  <si>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</si>
  <si>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</si>
  <si>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</si>
  <si>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</si>
  <si>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</si>
  <si>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</si>
  <si>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</si>
  <si>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</si>
  <si>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Дополнительные затраты к затратам в п.100 и  п.101</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</si>
  <si>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</si>
  <si>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</si>
  <si>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</si>
  <si>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</si>
  <si>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</si>
  <si>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</si>
  <si>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</si>
  <si>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</si>
  <si>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</si>
  <si>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</si>
  <si>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</si>
  <si>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</si>
  <si>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</si>
  <si>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</si>
  <si>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</si>
  <si>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</si>
  <si>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 xml:space="preserve">Раздел 9. Удельные расценки на виды работ для строительства ЛКСС для объектов связи                                                                                                                                                                                                                                                                                                                                  </t>
  </si>
  <si>
    <t xml:space="preserve">Раздел 1. Удельные расценки на виды работ для строительства FTTB </t>
  </si>
  <si>
    <t>Раздел 7.  Удельные расценки для строительства объектов КТВ на существующих сетях FTTB, FTTx</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</si>
  <si>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</si>
  <si>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</si>
  <si>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</si>
  <si>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</si>
  <si>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</si>
  <si>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</si>
  <si>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</si>
  <si>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</si>
  <si>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</si>
  <si>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</si>
  <si>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 xml:space="preserve"> понижающий коэффициент раздела</t>
  </si>
  <si>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ШАН/КБ/КЯ/ЯР/КРТ, укомплектованных патч-панелями/плинтами (со стоимостью ШАН/КБ/КЯ/ЯР/КРТ; патч-панелей/плинтов, включая прочие затраты),исполнительная документация по МР</t>
  </si>
  <si>
    <t>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</si>
  <si>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</si>
  <si>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Примечания. УР 2б редакция 2017 года</t>
  </si>
  <si>
    <t>2б</t>
  </si>
  <si>
    <t>Порт FTTB - доумощнение FTTB</t>
  </si>
  <si>
    <t>ОСТИ ПАО "Башинформсвязь"</t>
  </si>
  <si>
    <t xml:space="preserve"> 2 ред.          2017 года</t>
  </si>
  <si>
    <r>
      <rPr>
        <b/>
        <sz val="10"/>
        <color theme="1"/>
        <rFont val="Consolas"/>
        <family val="3"/>
        <charset val="204"/>
      </rPr>
      <t>Строительство сетей абонентского доступа по технологии FTTB</t>
    </r>
    <r>
      <rPr>
        <sz val="10"/>
        <color theme="1"/>
        <rFont val="Consolas"/>
        <family val="3"/>
        <charset val="204"/>
      </rPr>
      <t xml:space="preserve"> </t>
    </r>
    <r>
      <rPr>
        <b/>
        <sz val="10"/>
        <color rgb="FFFF0000"/>
        <rFont val="Consolas"/>
        <family val="3"/>
        <charset val="204"/>
      </rPr>
      <t>в сегменте существующего жилья*</t>
    </r>
    <r>
      <rPr>
        <b/>
        <sz val="10"/>
        <color theme="1"/>
        <rFont val="Consolas"/>
        <family val="3"/>
        <charset val="204"/>
      </rPr>
      <t>:</t>
    </r>
  </si>
  <si>
    <r>
      <t xml:space="preserve"> - для Домохозяйств, охваченных по технологии FTTB с проникновением </t>
    </r>
    <r>
      <rPr>
        <sz val="12"/>
        <color theme="1"/>
        <rFont val="Consolas"/>
        <family val="3"/>
        <charset val="204"/>
      </rPr>
      <t xml:space="preserve"> </t>
    </r>
    <r>
      <rPr>
        <b/>
        <sz val="12"/>
        <color rgb="FFFF0000"/>
        <rFont val="Consolas"/>
        <family val="3"/>
        <charset val="204"/>
      </rPr>
      <t xml:space="preserve">до 30 % </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</si>
  <si>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Consolas"/>
        <family val="3"/>
        <charset val="204"/>
      </rPr>
      <t>без учета стоимости коммутатора агрегации и  телекоммуникационного шкафа узла доступа (ТШ)</t>
    </r>
  </si>
  <si>
    <r>
      <t xml:space="preserve"> - для Домохозяйств, охваченных по технологии FTTB с проникновением  </t>
    </r>
    <r>
      <rPr>
        <b/>
        <sz val="12"/>
        <color rgb="FFFF0000"/>
        <rFont val="Consolas"/>
        <family val="3"/>
        <charset val="204"/>
      </rPr>
      <t xml:space="preserve">от 30% до 50 % </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</si>
  <si>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Consolas"/>
        <family val="3"/>
        <charset val="204"/>
      </rPr>
      <t>без учета стоимости коммутатора агрегации и  телекоммуникационного шкафа узла доступа (ТШ)</t>
    </r>
  </si>
  <si>
    <r>
      <t xml:space="preserve"> - для Домохозяйств, охваченных по технологии FTTB с проникновением  </t>
    </r>
    <r>
      <rPr>
        <b/>
        <sz val="12"/>
        <color rgb="FFFF0000"/>
        <rFont val="Consolas"/>
        <family val="3"/>
        <charset val="204"/>
      </rPr>
      <t xml:space="preserve">50 % </t>
    </r>
  </si>
  <si>
    <r>
      <t>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10"/>
        <color rgb="FFFF0000"/>
        <rFont val="Consolas"/>
        <family val="3"/>
        <charset val="204"/>
      </rPr>
      <t xml:space="preserve"> без учета стоимости коммутатора агрегации и  телекоммуникационного шкафа узла доступа (ТШ)</t>
    </r>
  </si>
  <si>
    <r>
      <t xml:space="preserve"> - для Домохозяйств, охваченных по технологии FTTB с проникновением  </t>
    </r>
    <r>
      <rPr>
        <b/>
        <sz val="12"/>
        <color rgb="FFFF0000"/>
        <rFont val="Consolas"/>
        <family val="3"/>
        <charset val="204"/>
      </rPr>
      <t xml:space="preserve">от 50% до 80 % </t>
    </r>
  </si>
  <si>
    <r>
      <t xml:space="preserve"> - для Домохозяйств, охваченных по технологии FTTB с проникновением  </t>
    </r>
    <r>
      <rPr>
        <b/>
        <sz val="12"/>
        <color rgb="FFFF0000"/>
        <rFont val="Consolas"/>
        <family val="3"/>
        <charset val="204"/>
      </rPr>
      <t xml:space="preserve">выше 80 % </t>
    </r>
  </si>
  <si>
    <r>
      <rPr>
        <b/>
        <sz val="10"/>
        <color theme="1"/>
        <rFont val="Consolas"/>
        <family val="3"/>
        <charset val="204"/>
      </rPr>
      <t>Строительство сетей абонентского доступа по технологии FTTB</t>
    </r>
    <r>
      <rPr>
        <sz val="10"/>
        <color theme="1"/>
        <rFont val="Consolas"/>
        <family val="3"/>
        <charset val="204"/>
      </rPr>
      <t xml:space="preserve"> </t>
    </r>
    <r>
      <rPr>
        <b/>
        <sz val="10"/>
        <color rgb="FFFF0000"/>
        <rFont val="Consolas"/>
        <family val="3"/>
        <charset val="204"/>
      </rPr>
      <t>в Новостройках*</t>
    </r>
    <r>
      <rPr>
        <b/>
        <sz val="10"/>
        <color theme="1"/>
        <rFont val="Consolas"/>
        <family val="3"/>
        <charset val="204"/>
      </rPr>
      <t>:</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</si>
  <si>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10"/>
        <color rgb="FFFF0000"/>
        <rFont val="Consolas"/>
        <family val="3"/>
        <charset val="204"/>
      </rPr>
      <t>трубостойки (стояки) не строятся</t>
    </r>
    <r>
      <rPr>
        <sz val="10"/>
        <color theme="1"/>
        <rFont val="Consolas"/>
        <family val="3"/>
        <charset val="204"/>
      </rPr>
      <t>, ,оконечивание кабеля (МПК и ВОК) с обеих сторон,  нормативная длина  магистральных участков ВОЛС</t>
    </r>
    <r>
      <rPr>
        <sz val="10"/>
        <color rgb="FFFF0000"/>
        <rFont val="Consolas"/>
        <family val="3"/>
        <charset val="204"/>
      </rPr>
      <t xml:space="preserve"> </t>
    </r>
    <r>
      <rPr>
        <b/>
        <sz val="10"/>
        <color rgb="FFFF0000"/>
        <rFont val="Consolas"/>
        <family val="3"/>
        <charset val="204"/>
      </rPr>
      <t>в кластере ШПД  до 500 м на один дом</t>
    </r>
  </si>
  <si>
    <r>
      <t xml:space="preserve"> - для Домохозяйств, охваченных по технологии FTTB с проникновением </t>
    </r>
    <r>
      <rPr>
        <b/>
        <sz val="10"/>
        <color theme="1"/>
        <rFont val="Consolas"/>
        <family val="3"/>
        <charset val="204"/>
      </rPr>
      <t xml:space="preserve"> </t>
    </r>
    <r>
      <rPr>
        <b/>
        <sz val="12"/>
        <color rgb="FFFF0000"/>
        <rFont val="Consolas"/>
        <family val="3"/>
        <charset val="204"/>
      </rPr>
      <t xml:space="preserve">до 30 % </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</si>
  <si>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Consolas"/>
        <family val="3"/>
        <charset val="204"/>
      </rPr>
      <t>без учета стоимости коммутатора агрегации и  телекоммуникационного шкафа узла доступа (ТШ)</t>
    </r>
  </si>
  <si>
    <r>
      <t xml:space="preserve"> - для Домохозяйств, охваченных по технологии FTTB с проникновением  </t>
    </r>
    <r>
      <rPr>
        <b/>
        <sz val="12"/>
        <color rgb="FFFF0000"/>
        <rFont val="Consolas"/>
        <family val="3"/>
        <charset val="204"/>
      </rPr>
      <t>от 50% до 80 %</t>
    </r>
    <r>
      <rPr>
        <b/>
        <sz val="12"/>
        <color theme="1"/>
        <rFont val="Consolas"/>
        <family val="3"/>
        <charset val="204"/>
      </rPr>
      <t xml:space="preserve"> </t>
    </r>
  </si>
  <si>
    <r>
      <t xml:space="preserve"> - для Домохозяйств, охваченных по технологии FTTB с проникновением  </t>
    </r>
    <r>
      <rPr>
        <b/>
        <sz val="12"/>
        <color rgb="FFFF0000"/>
        <rFont val="Consolas"/>
        <family val="3"/>
        <charset val="204"/>
      </rPr>
      <t>выше 80 %</t>
    </r>
    <r>
      <rPr>
        <b/>
        <sz val="12"/>
        <color theme="1"/>
        <rFont val="Consolas"/>
        <family val="3"/>
        <charset val="204"/>
      </rPr>
      <t xml:space="preserve"> </t>
    </r>
  </si>
  <si>
    <r>
      <t>ёмкостью</t>
    </r>
    <r>
      <rPr>
        <b/>
        <sz val="10"/>
        <color theme="1"/>
        <rFont val="Consolas"/>
        <family val="3"/>
        <charset val="204"/>
      </rPr>
      <t xml:space="preserve"> </t>
    </r>
    <r>
      <rPr>
        <b/>
        <sz val="12"/>
        <color rgb="FFFF0000"/>
        <rFont val="Consolas"/>
        <family val="3"/>
        <charset val="204"/>
      </rPr>
      <t>до 10 пар</t>
    </r>
  </si>
  <si>
    <r>
      <t xml:space="preserve">ёмкостью </t>
    </r>
    <r>
      <rPr>
        <b/>
        <sz val="12"/>
        <color rgb="FFFF0000"/>
        <rFont val="Consolas"/>
        <family val="3"/>
        <charset val="204"/>
      </rPr>
      <t>до 25 пар</t>
    </r>
  </si>
  <si>
    <r>
      <t xml:space="preserve">ёмкостью </t>
    </r>
    <r>
      <rPr>
        <b/>
        <sz val="12"/>
        <color rgb="FFFF0000"/>
        <rFont val="Consolas"/>
        <family val="3"/>
        <charset val="204"/>
      </rPr>
      <t>до 50 пар</t>
    </r>
  </si>
  <si>
    <r>
      <rPr>
        <b/>
        <sz val="10"/>
        <color rgb="FF000000"/>
        <rFont val="Consolas"/>
        <family val="3"/>
        <charset val="204"/>
      </rPr>
      <t xml:space="preserve">Прокладка и монтаж ВОК </t>
    </r>
    <r>
      <rPr>
        <b/>
        <sz val="10"/>
        <color rgb="FFFF0000"/>
        <rFont val="Consolas"/>
        <family val="3"/>
        <charset val="204"/>
      </rPr>
      <t>в кабельной канализации, в грунте, по опорам</t>
    </r>
    <r>
      <rPr>
        <sz val="10"/>
        <color rgb="FF000000"/>
        <rFont val="Consolas"/>
        <family val="3"/>
        <charset val="204"/>
      </rPr>
      <t xml:space="preserve"> (при превышении длины магистральных участков ВОЛС 500 м на дом</t>
    </r>
    <r>
      <rPr>
        <b/>
        <vertAlign val="superscript"/>
        <sz val="10"/>
        <color rgb="FFFF0000"/>
        <rFont val="Consolas"/>
        <family val="3"/>
        <charset val="204"/>
      </rPr>
      <t>(11)</t>
    </r>
    <r>
      <rPr>
        <sz val="10"/>
        <color rgb="FF000000"/>
        <rFont val="Consolas"/>
        <family val="3"/>
        <charset val="204"/>
      </rPr>
      <t xml:space="preserve">)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</si>
  <si>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 бирки, сигнальные (опозновательные) ленты;внутриобъектовые работы, </t>
    </r>
    <r>
      <rPr>
        <sz val="10"/>
        <color rgb="FFFF0000"/>
        <rFont val="Consolas"/>
        <family val="3"/>
        <charset val="204"/>
      </rPr>
      <t>включая стоимость материалов и конструкций</t>
    </r>
    <r>
      <rPr>
        <sz val="10"/>
        <color theme="1" tint="4.9989318521683403E-2"/>
        <rFont val="Consolas"/>
        <family val="3"/>
        <charset val="204"/>
      </rPr>
      <t>: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оформление комплекта исполнительной документации по МР и РД</t>
    </r>
  </si>
  <si>
    <r>
      <rPr>
        <b/>
        <sz val="10"/>
        <color theme="1" tint="4.9989318521683403E-2"/>
        <rFont val="Consolas"/>
        <family val="3"/>
        <charset val="204"/>
      </rPr>
      <t>Прокладка и монтаж многопарного передаточного кабеля "витая пара" кат. 5е</t>
    </r>
    <r>
      <rPr>
        <sz val="10"/>
        <color theme="1" tint="4.9989318521683403E-2"/>
        <rFont val="Consolas"/>
        <family val="3"/>
        <charset val="204"/>
      </rPr>
      <t xml:space="preserve">  с установкой ШАН/КБ/КЯ/ЯР/КРТ и патч-панелей/плинтов и с учетом стоимости всех материалов, в том числе ШАН/КБ/КЯ/ЯР/КРТ и патч-панелей/плинтов</t>
    </r>
    <r>
      <rPr>
        <sz val="10"/>
        <color rgb="FFFF0000"/>
        <rFont val="Consolas"/>
        <family val="3"/>
        <charset val="204"/>
      </rPr>
      <t xml:space="preserve"> </t>
    </r>
    <r>
      <rPr>
        <b/>
        <sz val="10"/>
        <color rgb="FFFF0000"/>
        <rFont val="Consolas"/>
        <family val="3"/>
        <charset val="204"/>
      </rPr>
      <t>(только при реконструкции/модернизации сетей FTTB)</t>
    </r>
  </si>
  <si>
    <r>
      <t xml:space="preserve">ёмкостью </t>
    </r>
    <r>
      <rPr>
        <sz val="12"/>
        <color rgb="FFFF0000"/>
        <rFont val="Consolas"/>
        <family val="3"/>
        <charset val="204"/>
      </rPr>
      <t xml:space="preserve">до </t>
    </r>
    <r>
      <rPr>
        <b/>
        <sz val="12"/>
        <color rgb="FFFF0000"/>
        <rFont val="Consolas"/>
        <family val="3"/>
        <charset val="204"/>
      </rPr>
      <t>10</t>
    </r>
    <r>
      <rPr>
        <sz val="12"/>
        <color rgb="FF000000"/>
        <rFont val="Consolas"/>
        <family val="3"/>
        <charset val="204"/>
      </rPr>
      <t xml:space="preserve"> пар</t>
    </r>
  </si>
  <si>
    <r>
      <t xml:space="preserve">ёмкостью </t>
    </r>
    <r>
      <rPr>
        <sz val="12"/>
        <color rgb="FFFF0000"/>
        <rFont val="Consolas"/>
        <family val="3"/>
        <charset val="204"/>
      </rPr>
      <t xml:space="preserve">до </t>
    </r>
    <r>
      <rPr>
        <b/>
        <sz val="12"/>
        <color rgb="FFFF0000"/>
        <rFont val="Consolas"/>
        <family val="3"/>
        <charset val="204"/>
      </rPr>
      <t>25</t>
    </r>
    <r>
      <rPr>
        <sz val="12"/>
        <color rgb="FF000000"/>
        <rFont val="Consolas"/>
        <family val="3"/>
        <charset val="204"/>
      </rPr>
      <t xml:space="preserve"> пар</t>
    </r>
  </si>
  <si>
    <r>
      <t xml:space="preserve">ёмкостью </t>
    </r>
    <r>
      <rPr>
        <sz val="12"/>
        <color rgb="FFFF0000"/>
        <rFont val="Consolas"/>
        <family val="3"/>
        <charset val="204"/>
      </rPr>
      <t xml:space="preserve">до </t>
    </r>
    <r>
      <rPr>
        <b/>
        <sz val="12"/>
        <color rgb="FFFF0000"/>
        <rFont val="Consolas"/>
        <family val="3"/>
        <charset val="204"/>
      </rPr>
      <t>50</t>
    </r>
    <r>
      <rPr>
        <b/>
        <sz val="12"/>
        <color rgb="FF000000"/>
        <rFont val="Consolas"/>
        <family val="3"/>
        <charset val="204"/>
      </rPr>
      <t xml:space="preserve"> </t>
    </r>
    <r>
      <rPr>
        <sz val="12"/>
        <color rgb="FF000000"/>
        <rFont val="Consolas"/>
        <family val="3"/>
        <charset val="204"/>
      </rPr>
      <t>пар</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</si>
  <si>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</si>
  <si>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</si>
  <si>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</si>
  <si>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</si>
  <si>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</si>
  <si>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</si>
  <si>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</si>
  <si>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</si>
  <si>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</si>
  <si>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10"/>
        <color rgb="FFFF0000"/>
        <rFont val="Consolas"/>
        <family val="3"/>
        <charset val="204"/>
      </rPr>
      <t xml:space="preserve"> (только при реконструкции/модернизации сетей FTTB)</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</si>
  <si>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10"/>
        <color rgb="FFFF0000"/>
        <rFont val="Consolas"/>
        <family val="3"/>
        <charset val="204"/>
      </rPr>
      <t>включая 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</si>
  <si>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rPr>
        <b/>
        <sz val="10"/>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10"/>
        <color rgb="FFFF0000"/>
        <rFont val="Consolas"/>
        <family val="3"/>
        <charset val="204"/>
      </rPr>
      <t xml:space="preserve"> </t>
    </r>
    <r>
      <rPr>
        <b/>
        <sz val="10"/>
        <color rgb="FFFF0000"/>
        <rFont val="Consolas"/>
        <family val="3"/>
        <charset val="204"/>
      </rPr>
      <t xml:space="preserve">(только при реконструкции/модернизации сетей FTTB) </t>
    </r>
  </si>
  <si>
    <r>
      <t xml:space="preserve">СМР: установка  коммутатора  доступа на 24 порта и патч-панели на 24 порта в существующий шкаф,  </t>
    </r>
    <r>
      <rPr>
        <sz val="10"/>
        <color rgb="FFFF0000"/>
        <rFont val="Consolas"/>
        <family val="3"/>
        <charset val="204"/>
      </rPr>
      <t>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</si>
  <si>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</si>
  <si>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</si>
  <si>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</si>
  <si>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</si>
  <si>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</si>
  <si>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 xml:space="preserve">Сварка/переварка оптических волокон в ВОК </t>
    </r>
    <r>
      <rPr>
        <b/>
        <sz val="10"/>
        <color rgb="FFFF0000"/>
        <rFont val="Consolas"/>
        <family val="3"/>
        <charset val="204"/>
      </rPr>
      <t>(применяется только на  существующей кабельной линии )</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</si>
  <si>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</si>
  <si>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theme="1" tint="4.9989318521683403E-2"/>
        <rFont val="Consolas"/>
        <family val="3"/>
        <charset val="204"/>
      </rPr>
      <t>Строительство сетей абонентского доступа по технологии КТВ</t>
    </r>
    <r>
      <rPr>
        <sz val="10"/>
        <color theme="1" tint="4.9989318521683403E-2"/>
        <rFont val="Consolas"/>
        <family val="3"/>
        <charset val="204"/>
      </rPr>
      <t xml:space="preserve"> </t>
    </r>
    <r>
      <rPr>
        <b/>
        <sz val="10"/>
        <color rgb="FFFF0000"/>
        <rFont val="Consolas"/>
        <family val="3"/>
        <charset val="204"/>
      </rPr>
      <t>в сегменте существующего жилья и новостроек*</t>
    </r>
    <r>
      <rPr>
        <sz val="10"/>
        <color theme="1" tint="4.9989318521683403E-2"/>
        <rFont val="Consolas"/>
        <family val="3"/>
        <charset val="204"/>
      </rPr>
      <t xml:space="preserve"> :</t>
    </r>
  </si>
  <si>
    <r>
      <t xml:space="preserve">КТВ стандартное строительство в домах с ДРС для сети кабельного телевидения </t>
    </r>
    <r>
      <rPr>
        <sz val="10"/>
        <color rgb="FFFF0000"/>
        <rFont val="Consolas"/>
        <family val="3"/>
        <charset val="204"/>
      </rPr>
      <t xml:space="preserve">(наложенная технология) </t>
    </r>
  </si>
  <si>
    <r>
      <t xml:space="preserve">ПИР;полный комплекс СМР (включая стоимость материалов и вспомогательного оборудования,  монтажа АК, делителей, ответвителей, нагрузок, шнуров, сплиттеров,монтажа активного оборудования (оптические приемники), прочих затрат;оформление разрешительных документов (включая все согласования) необходимых при строительстве ДРС КТВ, исполнительной документации по МР, </t>
    </r>
    <r>
      <rPr>
        <sz val="10"/>
        <color rgb="FFFF0000"/>
        <rFont val="Consolas"/>
        <family val="3"/>
        <charset val="204"/>
      </rPr>
      <t>без учета стоимости оптического приемника КТВ</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</si>
  <si>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</si>
  <si>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</si>
  <si>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</si>
  <si>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</si>
  <si>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</si>
  <si>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</si>
  <si>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</si>
  <si>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</si>
  <si>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</si>
  <si>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</si>
  <si>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</si>
  <si>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</si>
  <si>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</si>
  <si>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</si>
  <si>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</si>
  <si>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</si>
  <si>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</si>
  <si>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</si>
  <si>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</si>
  <si>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</si>
  <si>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</si>
  <si>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</si>
  <si>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</si>
  <si>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</si>
  <si>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</si>
  <si>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</si>
  <si>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r>
      <t>FTTb-доумощнение УД и ДРС (</t>
    </r>
    <r>
      <rPr>
        <b/>
        <sz val="12"/>
        <color rgb="FFFF0000"/>
        <rFont val="Consolas"/>
        <family val="3"/>
        <charset val="204"/>
      </rPr>
      <t>с 30% до 50%</t>
    </r>
    <r>
      <rPr>
        <sz val="10"/>
        <color theme="1"/>
        <rFont val="Consolas"/>
        <family val="3"/>
        <charset val="204"/>
      </rPr>
      <t xml:space="preserve">) - установка коммутатора в УД и прокладка ДРС  </t>
    </r>
  </si>
  <si>
    <r>
      <t xml:space="preserve">FTTb-доумощнение УД </t>
    </r>
    <r>
      <rPr>
        <sz val="10"/>
        <color rgb="FFFF0000"/>
        <rFont val="Consolas"/>
        <family val="3"/>
        <charset val="204"/>
      </rPr>
      <t xml:space="preserve">без ДРС </t>
    </r>
    <r>
      <rPr>
        <sz val="10"/>
        <color theme="1"/>
        <rFont val="Consolas"/>
        <family val="3"/>
        <charset val="204"/>
      </rPr>
      <t>(</t>
    </r>
    <r>
      <rPr>
        <b/>
        <sz val="12"/>
        <color rgb="FFFF0000"/>
        <rFont val="Consolas"/>
        <family val="3"/>
        <charset val="204"/>
      </rPr>
      <t>с 50% до 80%</t>
    </r>
    <r>
      <rPr>
        <sz val="10"/>
        <color theme="1"/>
        <rFont val="Consolas"/>
        <family val="3"/>
        <charset val="204"/>
      </rPr>
      <t xml:space="preserve">) - установка шкафа и коммутатора </t>
    </r>
  </si>
  <si>
    <r>
      <t>FTTb-доумощнение УД и ДРС (</t>
    </r>
    <r>
      <rPr>
        <b/>
        <sz val="12"/>
        <color rgb="FFFF0000"/>
        <rFont val="Consolas"/>
        <family val="3"/>
        <charset val="204"/>
      </rPr>
      <t>с 50% до 80%</t>
    </r>
    <r>
      <rPr>
        <sz val="10"/>
        <color theme="1"/>
        <rFont val="Consolas"/>
        <family val="3"/>
        <charset val="204"/>
      </rPr>
      <t>) - установка шкафа и коммутатора в УД и прокладка ДРС</t>
    </r>
  </si>
  <si>
    <r>
      <t xml:space="preserve">FTTb-доумощнение УД </t>
    </r>
    <r>
      <rPr>
        <b/>
        <sz val="12"/>
        <color rgb="FFFF0000"/>
        <rFont val="Consolas"/>
        <family val="3"/>
        <charset val="204"/>
      </rPr>
      <t>более 80%</t>
    </r>
    <r>
      <rPr>
        <sz val="10"/>
        <color theme="1"/>
        <rFont val="Consolas"/>
        <family val="3"/>
        <charset val="204"/>
      </rPr>
      <t xml:space="preserve"> -установка коммутатора в УД </t>
    </r>
    <r>
      <rPr>
        <sz val="10"/>
        <color rgb="FFFF0000"/>
        <rFont val="Consolas"/>
        <family val="3"/>
        <charset val="204"/>
      </rPr>
      <t>без доумощнения ДРС</t>
    </r>
  </si>
  <si>
    <r>
      <t>FTTb-доумощнение УД и ДРС (</t>
    </r>
    <r>
      <rPr>
        <b/>
        <sz val="12"/>
        <color rgb="FFFF0000"/>
        <rFont val="Consolas"/>
        <family val="3"/>
        <charset val="204"/>
      </rPr>
      <t>более 80%</t>
    </r>
    <r>
      <rPr>
        <sz val="12"/>
        <color theme="1"/>
        <rFont val="Consolas"/>
        <family val="3"/>
        <charset val="204"/>
      </rPr>
      <t>)</t>
    </r>
    <r>
      <rPr>
        <sz val="10"/>
        <color theme="1"/>
        <rFont val="Consolas"/>
        <family val="3"/>
        <charset val="204"/>
      </rPr>
      <t xml:space="preserve"> - установка коммутатора в УД и прокладка ДРС  </t>
    </r>
  </si>
  <si>
    <r>
      <t xml:space="preserve"> -доумощнение УД (</t>
    </r>
    <r>
      <rPr>
        <b/>
        <sz val="12"/>
        <color rgb="FFFF0000"/>
        <rFont val="Consolas"/>
        <family val="3"/>
        <charset val="204"/>
      </rPr>
      <t>с 30 до 50%</t>
    </r>
    <r>
      <rPr>
        <sz val="10"/>
        <color theme="1"/>
        <rFont val="Consolas"/>
        <family val="3"/>
        <charset val="204"/>
      </rPr>
      <t xml:space="preserve">)-установка коммутатора </t>
    </r>
    <r>
      <rPr>
        <b/>
        <sz val="10"/>
        <color rgb="FFFF0000"/>
        <rFont val="Consolas"/>
        <family val="3"/>
        <charset val="204"/>
      </rPr>
      <t>на 24 порта</t>
    </r>
    <r>
      <rPr>
        <sz val="10"/>
        <color theme="1"/>
        <rFont val="Consolas"/>
        <family val="3"/>
        <charset val="204"/>
      </rPr>
      <t xml:space="preserve"> в УД, </t>
    </r>
    <r>
      <rPr>
        <sz val="10"/>
        <color rgb="FFFF0000"/>
        <rFont val="Consolas"/>
        <family val="3"/>
        <charset val="204"/>
      </rPr>
      <t>без доумощенения ДРС</t>
    </r>
  </si>
  <si>
    <r>
      <t xml:space="preserve"> -доумощнение УД (</t>
    </r>
    <r>
      <rPr>
        <b/>
        <sz val="12"/>
        <color rgb="FFFF0000"/>
        <rFont val="Consolas"/>
        <family val="3"/>
        <charset val="204"/>
      </rPr>
      <t>с 30 до 50%</t>
    </r>
    <r>
      <rPr>
        <sz val="10"/>
        <color theme="1"/>
        <rFont val="Consolas"/>
        <family val="3"/>
        <charset val="204"/>
      </rPr>
      <t xml:space="preserve">)-установка коммутатора </t>
    </r>
    <r>
      <rPr>
        <b/>
        <sz val="10"/>
        <color rgb="FFFF0000"/>
        <rFont val="Consolas"/>
        <family val="3"/>
        <charset val="204"/>
      </rPr>
      <t>на 16 портов</t>
    </r>
    <r>
      <rPr>
        <b/>
        <sz val="10"/>
        <color theme="1"/>
        <rFont val="Consolas"/>
        <family val="3"/>
        <charset val="204"/>
      </rPr>
      <t xml:space="preserve"> </t>
    </r>
    <r>
      <rPr>
        <sz val="10"/>
        <color theme="1"/>
        <rFont val="Consolas"/>
        <family val="3"/>
        <charset val="204"/>
      </rPr>
      <t>в УД,</t>
    </r>
    <r>
      <rPr>
        <sz val="10"/>
        <color rgb="FFFF0000"/>
        <rFont val="Consolas"/>
        <family val="3"/>
        <charset val="204"/>
      </rPr>
      <t>без доумощенения ДРС</t>
    </r>
  </si>
  <si>
    <r>
      <t xml:space="preserve"> -доумощнение УД (</t>
    </r>
    <r>
      <rPr>
        <b/>
        <sz val="12"/>
        <color rgb="FFFF0000"/>
        <rFont val="Consolas"/>
        <family val="3"/>
        <charset val="204"/>
      </rPr>
      <t>с 30 до 50%</t>
    </r>
    <r>
      <rPr>
        <sz val="10"/>
        <color theme="1"/>
        <rFont val="Consolas"/>
        <family val="3"/>
        <charset val="204"/>
      </rPr>
      <t xml:space="preserve">)-установка коммутатора </t>
    </r>
    <r>
      <rPr>
        <b/>
        <sz val="10"/>
        <color rgb="FFFF0000"/>
        <rFont val="Consolas"/>
        <family val="3"/>
        <charset val="204"/>
      </rPr>
      <t>на 8 портов</t>
    </r>
    <r>
      <rPr>
        <b/>
        <sz val="10"/>
        <color theme="1"/>
        <rFont val="Consolas"/>
        <family val="3"/>
        <charset val="204"/>
      </rPr>
      <t xml:space="preserve"> </t>
    </r>
    <r>
      <rPr>
        <sz val="10"/>
        <color theme="1"/>
        <rFont val="Consolas"/>
        <family val="3"/>
        <charset val="204"/>
      </rPr>
      <t>в УД,</t>
    </r>
    <r>
      <rPr>
        <sz val="10"/>
        <color rgb="FFFF0000"/>
        <rFont val="Consolas"/>
        <family val="3"/>
        <charset val="204"/>
      </rPr>
      <t xml:space="preserve"> без доумощенения ДРС</t>
    </r>
  </si>
  <si>
    <t>403.3</t>
  </si>
  <si>
    <t>418.2</t>
  </si>
  <si>
    <r>
      <t xml:space="preserve">для Домохозяйств, охваченных по технологии КТВ с проникновением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30 до 80%</t>
    </r>
    <r>
      <rPr>
        <sz val="10"/>
        <color theme="1" tint="4.9989318521683403E-2"/>
        <rFont val="Consolas"/>
        <family val="3"/>
        <charset val="204"/>
      </rPr>
      <t xml:space="preserve"> (строительство ДРС СКТВ с прокладкой RG)</t>
    </r>
  </si>
  <si>
    <r>
      <t xml:space="preserve">для Домохозяйств, охваченных по технологии КТВ с проникновением </t>
    </r>
    <r>
      <rPr>
        <sz val="12"/>
        <color rgb="FFFF0000"/>
        <rFont val="Consolas"/>
        <family val="3"/>
        <charset val="204"/>
      </rPr>
      <t xml:space="preserve">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30 до 80%</t>
    </r>
    <r>
      <rPr>
        <sz val="10"/>
        <color theme="1" tint="4.9989318521683403E-2"/>
        <rFont val="Consolas"/>
        <family val="3"/>
        <charset val="204"/>
      </rPr>
      <t xml:space="preserve"> (строительство ДРС СКТВ с прокладкой RG)</t>
    </r>
  </si>
  <si>
    <r>
      <t xml:space="preserve">№(код) </t>
    </r>
    <r>
      <rPr>
        <sz val="8"/>
        <rFont val="Consolas"/>
        <family val="3"/>
        <charset val="204"/>
      </rPr>
      <t>расценки</t>
    </r>
  </si>
  <si>
    <r>
      <t>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проникновения. Нормативная длина  магистральных участков</t>
    </r>
    <r>
      <rPr>
        <b/>
        <sz val="9"/>
        <color theme="1" tint="4.9989318521683403E-2"/>
        <rFont val="Consolas"/>
        <family val="3"/>
        <charset val="204"/>
      </rPr>
      <t xml:space="preserve"> </t>
    </r>
    <r>
      <rPr>
        <b/>
        <sz val="9"/>
        <color rgb="FFFF0000"/>
        <rFont val="Consolas"/>
        <family val="3"/>
        <charset val="204"/>
      </rPr>
      <t>ВОЛС в кластере ШПД  до 500 м</t>
    </r>
    <r>
      <rPr>
        <b/>
        <vertAlign val="superscript"/>
        <sz val="9"/>
        <color theme="1" tint="4.9989318521683403E-2"/>
        <rFont val="Consolas"/>
        <family val="3"/>
        <charset val="204"/>
      </rPr>
      <t>(10)</t>
    </r>
    <r>
      <rPr>
        <b/>
        <sz val="9"/>
        <color theme="1" tint="4.9989318521683403E-2"/>
        <rFont val="Consolas"/>
        <family val="3"/>
        <charset val="204"/>
      </rPr>
      <t xml:space="preserve"> </t>
    </r>
    <r>
      <rPr>
        <sz val="9"/>
        <color theme="1" tint="4.9989318521683403E-2"/>
        <rFont val="Consolas"/>
        <family val="3"/>
        <charset val="204"/>
      </rPr>
      <t>на один дом)</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</si>
  <si>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</si>
  <si>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</si>
  <si>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r>
      <rPr>
        <sz val="10"/>
        <color theme="4" tint="-0.249977111117893"/>
        <rFont val="Consolas"/>
        <family val="3"/>
        <charset val="204"/>
      </rPr>
      <t>Lопр.</t>
    </r>
    <r>
      <rPr>
        <sz val="10"/>
        <color theme="1"/>
        <rFont val="Consolas"/>
        <family val="3"/>
        <charset val="204"/>
      </rPr>
      <t xml:space="preserve">- длина кабеля ВОК в метрах, превышающая параметр "до 500 м. в кластере ШПД" и не учтенная стоимостью удельной расценки за порт FTTB  ( по удельной расценке </t>
    </r>
    <r>
      <rPr>
        <sz val="10"/>
        <color rgb="FFFF0000"/>
        <rFont val="Consolas"/>
        <family val="3"/>
        <charset val="204"/>
      </rPr>
      <t>№ 103</t>
    </r>
    <r>
      <rPr>
        <sz val="10"/>
        <color theme="1"/>
        <rFont val="Consolas"/>
        <family val="3"/>
        <charset val="204"/>
      </rPr>
      <t>)</t>
    </r>
  </si>
  <si>
    <r>
      <rPr>
        <sz val="10"/>
        <color theme="4" tint="-0.249977111117893"/>
        <rFont val="Consolas"/>
        <family val="3"/>
        <charset val="204"/>
      </rPr>
      <t>Lk</t>
    </r>
    <r>
      <rPr>
        <sz val="10"/>
        <color theme="1"/>
        <rFont val="Consolas"/>
        <family val="3"/>
        <charset val="204"/>
      </rPr>
      <t>- длина кабеля на к-ый дом от распределительной муфты основного (опорного) ствола опт. магистрали до ТШ в доме, включая переходы между ТШ,в метрах</t>
    </r>
  </si>
  <si>
    <r>
      <rPr>
        <sz val="10"/>
        <color theme="4" tint="-0.249977111117893"/>
        <rFont val="Consolas"/>
        <family val="3"/>
        <charset val="204"/>
      </rPr>
      <t>Lосн.</t>
    </r>
    <r>
      <rPr>
        <sz val="10"/>
        <color theme="1"/>
        <rFont val="Consolas"/>
        <family val="3"/>
        <charset val="204"/>
      </rPr>
      <t>- длина основного (опорного) ствола опт. магистрали от точки подключения ( кросс УА, муфта сущ. ВОК и пр.) до разветвительной муфты в метрах</t>
    </r>
  </si>
  <si>
    <r>
      <rPr>
        <sz val="10"/>
        <color theme="4" tint="-0.249977111117893"/>
        <rFont val="Consolas"/>
        <family val="3"/>
        <charset val="204"/>
      </rPr>
      <t>n</t>
    </r>
    <r>
      <rPr>
        <sz val="10"/>
        <color theme="1"/>
        <rFont val="Consolas"/>
        <family val="3"/>
        <charset val="204"/>
      </rPr>
      <t>- количество домов, подключаемых с данной опт. магистрали</t>
    </r>
  </si>
  <si>
    <t>Приложение №1 к Форме 3 ТКП- Удельные расценки</t>
  </si>
  <si>
    <t>Удельные расценки (УР) ПАО "Башинформсвязь"на виды работ при строительстве объекта связи FTTB, КТВ РБ в 2017-2018 гг. в РБ - этап 2</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</si>
</sst>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53">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rgb="FF006600"/>
      <name val="Times New Roman"/>
      <family val="1"/>
      <charset val="204"/>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b/>
      <sz val="18"/>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sz val="14"/>
      <color theme="1"/>
      <name val="Calibri"/>
      <family val="2"/>
      <charset val="204"/>
      <scheme val="minor"/>
    </font>
    <font>
      <b/>
      <sz val="11"/>
      <color theme="3" tint="-0.249977111117893"/>
      <name val="Calibri"/>
      <family val="2"/>
      <charset val="204"/>
      <scheme val="minor"/>
    </font>
    <font>
      <b/>
      <sz val="14"/>
      <color theme="1" tint="4.9989318521683403E-2"/>
      <name val="Times New Roman"/>
      <family val="1"/>
      <charset val="204"/>
    </font>
    <font>
      <b/>
      <sz val="14"/>
      <color theme="1" tint="0.1499984740745262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4"/>
      <color theme="3" tint="-0.249977111117893"/>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vertAlign val="superscript"/>
      <sz val="9"/>
      <color theme="1" tint="4.9989318521683403E-2"/>
      <name val="Consolas"/>
      <family val="3"/>
      <charset val="204"/>
    </font>
    <font>
      <sz val="12"/>
      <color theme="1"/>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vertAlign val="superscript"/>
      <sz val="10"/>
      <color rgb="FFFF0000"/>
      <name val="Consolas"/>
      <family val="3"/>
      <charset val="204"/>
    </font>
    <font>
      <b/>
      <sz val="11"/>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12"/>
      <color rgb="FF000000"/>
      <name val="Consolas"/>
      <family val="3"/>
      <charset val="204"/>
    </font>
    <font>
      <b/>
      <sz val="12"/>
      <color rgb="FF000000"/>
      <name val="Consolas"/>
      <family val="3"/>
      <charset val="204"/>
    </font>
    <font>
      <sz val="9"/>
      <name val="Consolas"/>
      <family val="3"/>
      <charset val="204"/>
    </font>
    <font>
      <b/>
      <sz val="14"/>
      <color rgb="FF006600"/>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sz val="8"/>
      <color theme="1" tint="0.34998626667073579"/>
      <name val="Consolas"/>
      <family val="3"/>
      <charset val="204"/>
    </font>
    <font>
      <sz val="14"/>
      <color rgb="FFC00000"/>
      <name val="Consolas"/>
      <family val="3"/>
      <charset val="204"/>
    </font>
    <font>
      <sz val="9"/>
      <color rgb="FF7030A0"/>
      <name val="Consolas"/>
      <family val="3"/>
      <charset val="204"/>
    </font>
    <font>
      <sz val="10"/>
      <color theme="4" tint="-0.249977111117893"/>
      <name val="Consolas"/>
      <family val="3"/>
      <charset val="204"/>
    </font>
    <font>
      <b/>
      <sz val="9"/>
      <color theme="0"/>
      <name val="Consolas"/>
      <family val="3"/>
      <charset val="204"/>
    </font>
  </fonts>
  <fills count="83">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rgb="FF00660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DAE7F6"/>
        <bgColor indexed="64"/>
      </patternFill>
    </fill>
    <fill>
      <patternFill patternType="solid">
        <fgColor theme="3" tint="0.59999389629810485"/>
        <bgColor indexed="64"/>
      </patternFill>
    </fill>
    <fill>
      <patternFill patternType="solid">
        <fgColor rgb="FFD0E0E3"/>
        <bgColor indexed="64"/>
      </patternFill>
    </fill>
    <fill>
      <patternFill patternType="solid">
        <fgColor rgb="FFEBF6F9"/>
        <bgColor indexed="64"/>
      </patternFill>
    </fill>
    <fill>
      <patternFill patternType="solid">
        <fgColor rgb="FFD9EAD3"/>
        <bgColor indexed="64"/>
      </patternFill>
    </fill>
    <fill>
      <patternFill patternType="solid">
        <fgColor rgb="FFEBFFEB"/>
        <bgColor indexed="64"/>
      </patternFill>
    </fill>
    <fill>
      <patternFill patternType="solid">
        <fgColor rgb="FFFFF2CC"/>
        <bgColor indexed="64"/>
      </patternFill>
    </fill>
    <fill>
      <patternFill patternType="solid">
        <fgColor rgb="FFFFF2C9"/>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1" tint="0.499984740745262"/>
      </top>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int="-0.499984740745262"/>
      </top>
      <bottom style="thin">
        <color theme="0"/>
      </bottom>
      <diagonal/>
    </border>
    <border>
      <left style="thin">
        <color theme="0"/>
      </left>
      <right style="thin">
        <color theme="0" tint="-0.499984740745262"/>
      </right>
      <top style="thin">
        <color theme="0" tint="-0.499984740745262"/>
      </top>
      <bottom style="thin">
        <color theme="0"/>
      </bottom>
      <diagonal/>
    </border>
    <border>
      <left style="thin">
        <color theme="0"/>
      </left>
      <right style="thin">
        <color theme="0" tint="-0.499984740745262"/>
      </right>
      <top style="thin">
        <color theme="0"/>
      </top>
      <bottom style="thin">
        <color theme="0"/>
      </bottom>
      <diagonal/>
    </border>
    <border>
      <left style="thin">
        <color theme="0"/>
      </left>
      <right style="thin">
        <color theme="0"/>
      </right>
      <top style="thin">
        <color theme="0"/>
      </top>
      <bottom style="thin">
        <color theme="0" tint="-0.499984740745262"/>
      </bottom>
      <diagonal/>
    </border>
    <border>
      <left style="thin">
        <color theme="0"/>
      </left>
      <right style="thin">
        <color theme="0" tint="-0.499984740745262"/>
      </right>
      <top style="thin">
        <color theme="0"/>
      </top>
      <bottom style="thin">
        <color theme="0" tint="-0.499984740745262"/>
      </bottom>
      <diagonal/>
    </border>
    <border>
      <left/>
      <right style="thin">
        <color theme="0"/>
      </right>
      <top style="thin">
        <color theme="0" tint="-0.499984740745262"/>
      </top>
      <bottom style="thin">
        <color theme="0"/>
      </bottom>
      <diagonal/>
    </border>
    <border>
      <left/>
      <right style="thin">
        <color theme="0"/>
      </right>
      <top style="thin">
        <color theme="0"/>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style="thin">
        <color theme="1" tint="0.499984740745262"/>
      </left>
      <right/>
      <top style="thin">
        <color theme="1" tint="0.499984740745262"/>
      </top>
      <bottom/>
      <diagonal/>
    </border>
    <border>
      <left style="thin">
        <color indexed="64"/>
      </left>
      <right style="thin">
        <color theme="0" tint="-0.24994659260841701"/>
      </right>
      <top style="thin">
        <color theme="0" tint="-0.24994659260841701"/>
      </top>
      <bottom style="thin">
        <color theme="0" tint="-0.24994659260841701"/>
      </bottom>
      <diagonal/>
    </border>
    <border>
      <left/>
      <right/>
      <top/>
      <bottom style="thin">
        <color theme="0"/>
      </bottom>
      <diagonal/>
    </border>
    <border>
      <left/>
      <right style="double">
        <color theme="3" tint="-0.24994659260841701"/>
      </right>
      <top style="double">
        <color theme="3" tint="-0.24994659260841701"/>
      </top>
      <bottom/>
      <diagonal/>
    </border>
    <border>
      <left/>
      <right style="double">
        <color theme="3" tint="-0.24994659260841701"/>
      </right>
      <top style="dashed">
        <color theme="3" tint="-0.24994659260841701"/>
      </top>
      <bottom style="double">
        <color theme="3"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style="double">
        <color rgb="FF006600"/>
      </left>
      <right/>
      <top style="double">
        <color rgb="FF006600"/>
      </top>
      <bottom style="dashed">
        <color rgb="FF006600"/>
      </bottom>
      <diagonal/>
    </border>
    <border>
      <left/>
      <right style="double">
        <color rgb="FF006600"/>
      </right>
      <top style="double">
        <color rgb="FF006600"/>
      </top>
      <bottom style="dashed">
        <color rgb="FF006600"/>
      </bottom>
      <diagonal/>
    </border>
    <border>
      <left style="double">
        <color rgb="FF006600"/>
      </left>
      <right/>
      <top style="dashed">
        <color rgb="FF006600"/>
      </top>
      <bottom style="double">
        <color rgb="FF006600"/>
      </bottom>
      <diagonal/>
    </border>
    <border>
      <left/>
      <right style="double">
        <color rgb="FF006600"/>
      </right>
      <top style="dashed">
        <color rgb="FF006600"/>
      </top>
      <bottom style="double">
        <color rgb="FF006600"/>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right/>
      <top style="double">
        <color theme="3" tint="-0.24994659260841701"/>
      </top>
      <bottom/>
      <diagonal/>
    </border>
    <border>
      <left/>
      <right/>
      <top style="dashed">
        <color theme="3" tint="-0.24994659260841701"/>
      </top>
      <bottom style="double">
        <color theme="3" tint="-0.24994659260841701"/>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9" fillId="0" borderId="0"/>
    <xf numFmtId="168" fontId="14" fillId="6"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6" borderId="1" applyBorder="0">
      <alignment horizontal="center" wrapText="1"/>
    </xf>
    <xf numFmtId="0" fontId="18" fillId="6" borderId="1" applyBorder="0">
      <alignment horizontal="left" wrapText="1"/>
    </xf>
    <xf numFmtId="0" fontId="14" fillId="6"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7" borderId="6">
      <alignment horizontal="center"/>
    </xf>
    <xf numFmtId="169" fontId="22" fillId="8" borderId="1">
      <alignment horizontal="center"/>
    </xf>
    <xf numFmtId="1" fontId="3" fillId="0" borderId="7"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4" fillId="28" borderId="0" applyNumberFormat="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4" fillId="28" borderId="0" applyNumberFormat="0" applyBorder="0" applyAlignment="0" applyProtection="0"/>
    <xf numFmtId="0" fontId="24"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4" fillId="25" borderId="0" applyNumberFormat="0" applyBorder="0" applyAlignment="0" applyProtection="0"/>
    <xf numFmtId="0" fontId="24"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4" fillId="34" borderId="0" applyNumberFormat="0" applyBorder="0" applyAlignment="0" applyProtection="0"/>
    <xf numFmtId="172" fontId="25" fillId="35"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6"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6" borderId="0" applyNumberFormat="0" applyBorder="0">
      <alignment vertical="center"/>
    </xf>
    <xf numFmtId="0" fontId="29" fillId="37" borderId="0" applyNumberFormat="0" applyBorder="0" applyAlignment="0" applyProtection="0"/>
    <xf numFmtId="0" fontId="22" fillId="0" borderId="0">
      <alignment horizontal="left"/>
    </xf>
    <xf numFmtId="169" fontId="30" fillId="38"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9" borderId="1">
      <alignment vertical="center"/>
    </xf>
    <xf numFmtId="174" fontId="4" fillId="0" borderId="0"/>
    <xf numFmtId="174" fontId="4" fillId="0" borderId="0"/>
    <xf numFmtId="165" fontId="22" fillId="40" borderId="6">
      <alignment vertical="center"/>
    </xf>
    <xf numFmtId="0" fontId="32" fillId="29"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4" borderId="0">
      <alignment horizontal="centerContinuous" vertical="center"/>
    </xf>
    <xf numFmtId="165" fontId="22" fillId="8" borderId="1" applyBorder="0">
      <alignment horizontal="center" vertical="center"/>
    </xf>
    <xf numFmtId="0" fontId="37"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3" fillId="45"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2" fontId="41" fillId="46" borderId="3">
      <alignment horizontal="left"/>
      <protection locked="0"/>
    </xf>
    <xf numFmtId="0" fontId="42" fillId="47" borderId="0"/>
    <xf numFmtId="0" fontId="42" fillId="47" borderId="0"/>
    <xf numFmtId="0" fontId="42" fillId="47" borderId="0"/>
    <xf numFmtId="0" fontId="42" fillId="47" borderId="0"/>
    <xf numFmtId="0" fontId="42" fillId="47" borderId="0"/>
    <xf numFmtId="0" fontId="42" fillId="47" borderId="0"/>
    <xf numFmtId="0" fontId="42" fillId="47" borderId="0"/>
    <xf numFmtId="0" fontId="42" fillId="47" borderId="0"/>
    <xf numFmtId="0" fontId="42" fillId="47" borderId="0"/>
    <xf numFmtId="0" fontId="42" fillId="47" borderId="0"/>
    <xf numFmtId="0" fontId="13" fillId="48" borderId="0"/>
    <xf numFmtId="0" fontId="13" fillId="48" borderId="0"/>
    <xf numFmtId="0" fontId="13" fillId="48" borderId="0"/>
    <xf numFmtId="0" fontId="13" fillId="48" borderId="0"/>
    <xf numFmtId="0" fontId="13" fillId="48" borderId="0"/>
    <xf numFmtId="0" fontId="13" fillId="48" borderId="0"/>
    <xf numFmtId="0" fontId="13" fillId="48" borderId="0"/>
    <xf numFmtId="0" fontId="13" fillId="48" borderId="0"/>
    <xf numFmtId="0" fontId="13" fillId="48" borderId="0"/>
    <xf numFmtId="0" fontId="13" fillId="48"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9" borderId="1">
      <alignment horizontal="center" vertical="center" wrapText="1"/>
      <protection locked="0"/>
    </xf>
    <xf numFmtId="2" fontId="44" fillId="0" borderId="1">
      <alignment horizontal="center" vertical="center"/>
    </xf>
    <xf numFmtId="0" fontId="45" fillId="0" borderId="0"/>
    <xf numFmtId="0" fontId="4" fillId="0" borderId="0"/>
    <xf numFmtId="0" fontId="46" fillId="34" borderId="16" applyNumberFormat="0" applyAlignment="0" applyProtection="0"/>
    <xf numFmtId="10" fontId="47" fillId="50" borderId="1" applyNumberFormat="0" applyBorder="0" applyAlignment="0" applyProtection="0"/>
    <xf numFmtId="165" fontId="22" fillId="51" borderId="1">
      <alignment vertical="center"/>
      <protection locked="0"/>
    </xf>
    <xf numFmtId="0" fontId="48" fillId="0" borderId="0">
      <alignment horizontal="center" vertical="center" wrapText="1"/>
    </xf>
    <xf numFmtId="169" fontId="4" fillId="52" borderId="1">
      <alignment vertical="center"/>
    </xf>
    <xf numFmtId="180" fontId="49" fillId="0" borderId="0" applyFont="0" applyFill="0" applyBorder="0" applyAlignment="0" applyProtection="0"/>
    <xf numFmtId="0" fontId="50" fillId="0" borderId="0">
      <alignment horizontal="center" vertical="center" wrapText="1"/>
    </xf>
    <xf numFmtId="172" fontId="51" fillId="53" borderId="17" applyBorder="0" applyAlignment="0">
      <alignment horizontal="left" indent="1"/>
    </xf>
    <xf numFmtId="0" fontId="52" fillId="0" borderId="18" applyNumberFormat="0" applyFill="0" applyAlignment="0" applyProtection="0"/>
    <xf numFmtId="0" fontId="53" fillId="54" borderId="0" applyNumberFormat="0" applyBorder="0" applyAlignment="0" applyProtection="0"/>
    <xf numFmtId="0" fontId="14" fillId="6"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5" borderId="19" applyNumberFormat="0" applyAlignment="0" applyProtection="0"/>
    <xf numFmtId="0" fontId="58" fillId="6" borderId="0">
      <alignment vertical="center"/>
    </xf>
    <xf numFmtId="39" fontId="28"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60" fillId="57" borderId="1">
      <alignment vertical="top"/>
    </xf>
    <xf numFmtId="0" fontId="61" fillId="58" borderId="0">
      <alignment horizontal="center" vertical="center"/>
    </xf>
    <xf numFmtId="0" fontId="61" fillId="58" borderId="0">
      <alignment horizontal="right" vertical="top"/>
    </xf>
    <xf numFmtId="0" fontId="62" fillId="0" borderId="0" applyNumberFormat="0" applyFill="0" applyBorder="0" applyAlignment="0" applyProtection="0"/>
    <xf numFmtId="187" fontId="4" fillId="35" borderId="1">
      <alignment vertical="center"/>
    </xf>
    <xf numFmtId="188" fontId="63" fillId="0" borderId="1">
      <alignment horizontal="left" vertical="center"/>
      <protection locked="0"/>
    </xf>
    <xf numFmtId="0" fontId="4" fillId="59" borderId="0"/>
    <xf numFmtId="0" fontId="15" fillId="0" borderId="0"/>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6" borderId="0" applyFill="0"/>
    <xf numFmtId="0" fontId="65" fillId="0" borderId="0" applyNumberFormat="0" applyFill="0" applyBorder="0" applyAlignment="0" applyProtection="0">
      <alignment horizontal="center"/>
    </xf>
    <xf numFmtId="169" fontId="21" fillId="7"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60"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24" fillId="64" borderId="0" applyNumberFormat="0" applyBorder="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46" fillId="14" borderId="16"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57" fillId="65" borderId="19"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0" fontId="69" fillId="65"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6"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6"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32" fillId="66" borderId="11" applyNumberFormat="0" applyAlignment="0" applyProtection="0"/>
    <xf numFmtId="0" fontId="75" fillId="6"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0" fontId="53"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9" fillId="0" borderId="0"/>
    <xf numFmtId="0" fontId="4" fillId="0" borderId="0"/>
    <xf numFmtId="0" fontId="4" fillId="0" borderId="0"/>
    <xf numFmtId="0" fontId="4" fillId="0" borderId="0"/>
    <xf numFmtId="0" fontId="9"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8" fillId="10"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9"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9"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165" fontId="22" fillId="68" borderId="1">
      <alignment horizontal="center" vertical="center"/>
      <protection locked="0"/>
    </xf>
    <xf numFmtId="0" fontId="83" fillId="0" borderId="0"/>
    <xf numFmtId="0" fontId="84" fillId="69" borderId="27" applyNumberFormat="0" applyAlignment="0" applyProtection="0"/>
    <xf numFmtId="0" fontId="89" fillId="0" borderId="0" applyNumberFormat="0" applyFill="0" applyBorder="0" applyAlignment="0" applyProtection="0"/>
  </cellStyleXfs>
  <cellXfs count="382">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8" xfId="0" applyBorder="1" applyProtection="1"/>
    <xf numFmtId="0" fontId="0" fillId="0" borderId="38" xfId="0" applyFill="1" applyBorder="1" applyProtection="1"/>
    <xf numFmtId="0" fontId="0" fillId="0" borderId="38" xfId="0" applyBorder="1"/>
    <xf numFmtId="0" fontId="0" fillId="0" borderId="46" xfId="0" applyFill="1" applyBorder="1" applyProtection="1"/>
    <xf numFmtId="0" fontId="0" fillId="0" borderId="46" xfId="0" applyBorder="1" applyProtection="1"/>
    <xf numFmtId="4" fontId="0" fillId="0" borderId="46" xfId="0" applyNumberFormat="1" applyFill="1" applyBorder="1" applyProtection="1"/>
    <xf numFmtId="0" fontId="0" fillId="0" borderId="56" xfId="0" applyBorder="1" applyProtection="1"/>
    <xf numFmtId="0" fontId="0" fillId="0" borderId="56" xfId="0" applyFill="1" applyBorder="1" applyProtection="1"/>
    <xf numFmtId="4" fontId="7" fillId="0" borderId="56" xfId="0" applyNumberFormat="1" applyFont="1" applyFill="1" applyBorder="1" applyAlignment="1" applyProtection="1">
      <alignment vertical="center"/>
    </xf>
    <xf numFmtId="4" fontId="7" fillId="0" borderId="56" xfId="0" applyNumberFormat="1" applyFont="1" applyBorder="1" applyAlignment="1" applyProtection="1">
      <alignment vertical="center"/>
    </xf>
    <xf numFmtId="0" fontId="0" fillId="0" borderId="59" xfId="0" applyBorder="1" applyAlignment="1" applyProtection="1">
      <alignment horizontal="right" vertical="center"/>
    </xf>
    <xf numFmtId="0" fontId="0" fillId="0" borderId="59" xfId="0" applyBorder="1" applyProtection="1"/>
    <xf numFmtId="0" fontId="0" fillId="0" borderId="59" xfId="0" applyBorder="1" applyAlignment="1" applyProtection="1">
      <alignment horizontal="right" vertical="center" wrapText="1"/>
    </xf>
    <xf numFmtId="4" fontId="7" fillId="0" borderId="59" xfId="1" applyNumberFormat="1" applyFont="1" applyFill="1" applyBorder="1" applyAlignment="1" applyProtection="1">
      <alignment horizontal="right" vertical="center"/>
    </xf>
    <xf numFmtId="2" fontId="7" fillId="0" borderId="59" xfId="0" applyNumberFormat="1" applyFont="1" applyFill="1" applyBorder="1" applyAlignment="1" applyProtection="1">
      <alignment horizontal="right" vertical="center"/>
    </xf>
    <xf numFmtId="4" fontId="7" fillId="0" borderId="59" xfId="0" applyNumberFormat="1" applyFont="1" applyFill="1" applyBorder="1" applyAlignment="1" applyProtection="1">
      <alignment horizontal="right" vertical="center"/>
    </xf>
    <xf numFmtId="0" fontId="7" fillId="0" borderId="59" xfId="0" applyFont="1" applyFill="1" applyBorder="1" applyAlignment="1" applyProtection="1">
      <alignment horizontal="right" vertical="center" wrapText="1"/>
    </xf>
    <xf numFmtId="0" fontId="0" fillId="0" borderId="59" xfId="0" applyFill="1" applyBorder="1" applyAlignment="1" applyProtection="1">
      <alignment horizontal="right" vertical="center"/>
    </xf>
    <xf numFmtId="0" fontId="0" fillId="0" borderId="59" xfId="0" applyFill="1" applyBorder="1" applyProtection="1"/>
    <xf numFmtId="4" fontId="7" fillId="0" borderId="59" xfId="0" applyNumberFormat="1" applyFont="1" applyFill="1" applyBorder="1" applyAlignment="1" applyProtection="1">
      <alignment horizontal="right" vertical="center" wrapText="1"/>
    </xf>
    <xf numFmtId="4" fontId="94" fillId="0" borderId="59" xfId="12" applyNumberFormat="1" applyFont="1" applyFill="1" applyBorder="1" applyAlignment="1">
      <alignment horizontal="right" vertical="center" wrapText="1"/>
    </xf>
    <xf numFmtId="4" fontId="5" fillId="0" borderId="59" xfId="0" applyNumberFormat="1" applyFont="1" applyFill="1" applyBorder="1" applyAlignment="1" applyProtection="1">
      <alignment horizontal="right" vertical="center" wrapText="1"/>
    </xf>
    <xf numFmtId="4" fontId="5" fillId="2" borderId="59" xfId="0" applyNumberFormat="1" applyFont="1" applyFill="1" applyBorder="1" applyAlignment="1" applyProtection="1">
      <alignment horizontal="right" vertical="center" wrapText="1"/>
    </xf>
    <xf numFmtId="4" fontId="7" fillId="0" borderId="59" xfId="0" applyNumberFormat="1" applyFont="1" applyBorder="1" applyAlignment="1" applyProtection="1">
      <alignment horizontal="right" vertical="center"/>
    </xf>
    <xf numFmtId="0" fontId="5" fillId="0" borderId="59" xfId="7" applyFont="1" applyFill="1" applyBorder="1" applyAlignment="1" applyProtection="1">
      <alignment horizontal="right" vertical="center" wrapText="1"/>
    </xf>
    <xf numFmtId="4" fontId="93" fillId="0" borderId="59" xfId="12" applyNumberFormat="1" applyFont="1" applyFill="1" applyBorder="1" applyAlignment="1">
      <alignment horizontal="right" vertical="center" wrapText="1"/>
    </xf>
    <xf numFmtId="4" fontId="7" fillId="0" borderId="59" xfId="12" applyNumberFormat="1" applyFont="1" applyFill="1" applyBorder="1" applyAlignment="1" applyProtection="1">
      <alignment horizontal="right" vertical="center" wrapText="1"/>
    </xf>
    <xf numFmtId="4" fontId="94" fillId="0" borderId="59" xfId="0" applyNumberFormat="1" applyFont="1" applyFill="1" applyBorder="1" applyAlignment="1">
      <alignment horizontal="right" vertical="center" wrapText="1"/>
    </xf>
    <xf numFmtId="4" fontId="5" fillId="2" borderId="59" xfId="0" applyNumberFormat="1" applyFont="1" applyFill="1" applyBorder="1" applyAlignment="1" applyProtection="1">
      <alignment horizontal="right" vertical="center"/>
    </xf>
    <xf numFmtId="4" fontId="93" fillId="0" borderId="59" xfId="1" applyNumberFormat="1" applyFont="1" applyFill="1" applyBorder="1" applyAlignment="1" applyProtection="1">
      <alignment horizontal="right" vertical="center"/>
      <protection locked="0"/>
    </xf>
    <xf numFmtId="4" fontId="5" fillId="0" borderId="59" xfId="0" applyNumberFormat="1" applyFont="1" applyFill="1" applyBorder="1" applyAlignment="1" applyProtection="1">
      <alignment horizontal="right" vertical="center"/>
    </xf>
    <xf numFmtId="4" fontId="85" fillId="2" borderId="59" xfId="0" applyNumberFormat="1" applyFont="1" applyFill="1" applyBorder="1" applyAlignment="1" applyProtection="1">
      <alignment horizontal="right" vertical="center"/>
    </xf>
    <xf numFmtId="4" fontId="85" fillId="0" borderId="59" xfId="0" applyNumberFormat="1" applyFont="1" applyFill="1" applyBorder="1" applyAlignment="1" applyProtection="1">
      <alignment horizontal="right" vertical="center" wrapText="1"/>
    </xf>
    <xf numFmtId="0" fontId="0" fillId="0" borderId="59" xfId="0" applyBorder="1" applyAlignment="1">
      <alignment horizontal="right" vertical="center"/>
    </xf>
    <xf numFmtId="0" fontId="5" fillId="0" borderId="59" xfId="0" applyFont="1" applyBorder="1" applyAlignment="1" applyProtection="1">
      <alignment horizontal="right" vertical="center"/>
    </xf>
    <xf numFmtId="0" fontId="5" fillId="0" borderId="59" xfId="0" applyFont="1" applyFill="1" applyBorder="1" applyAlignment="1" applyProtection="1">
      <alignment horizontal="right" vertical="center"/>
    </xf>
    <xf numFmtId="4" fontId="5" fillId="0" borderId="59" xfId="12" applyNumberFormat="1" applyFont="1" applyFill="1" applyBorder="1" applyAlignment="1" applyProtection="1">
      <alignment horizontal="right" vertical="center" wrapText="1"/>
    </xf>
    <xf numFmtId="2" fontId="5" fillId="0" borderId="59" xfId="12" applyNumberFormat="1" applyFont="1" applyFill="1" applyBorder="1" applyAlignment="1" applyProtection="1">
      <alignment horizontal="right" vertical="center" wrapText="1"/>
    </xf>
    <xf numFmtId="0" fontId="8" fillId="0" borderId="59" xfId="12" applyFont="1" applyFill="1" applyBorder="1" applyAlignment="1" applyProtection="1">
      <alignment horizontal="right" vertical="center" wrapText="1"/>
    </xf>
    <xf numFmtId="0" fontId="86" fillId="0" borderId="59" xfId="3229" applyFont="1" applyFill="1" applyBorder="1" applyAlignment="1" applyProtection="1">
      <alignment horizontal="right" vertical="center" wrapText="1"/>
    </xf>
    <xf numFmtId="4" fontId="85" fillId="0" borderId="59" xfId="6" applyNumberFormat="1" applyFont="1" applyFill="1" applyBorder="1" applyAlignment="1" applyProtection="1">
      <alignment horizontal="right" vertical="center" wrapText="1"/>
    </xf>
    <xf numFmtId="4" fontId="85" fillId="0" borderId="59" xfId="1" applyNumberFormat="1" applyFont="1" applyFill="1" applyBorder="1" applyAlignment="1" applyProtection="1">
      <alignment horizontal="right" vertical="center"/>
    </xf>
    <xf numFmtId="4" fontId="85" fillId="0" borderId="59" xfId="0" applyNumberFormat="1" applyFont="1" applyFill="1" applyBorder="1" applyAlignment="1" applyProtection="1">
      <alignment horizontal="right" vertical="center"/>
    </xf>
    <xf numFmtId="0" fontId="0" fillId="0" borderId="59" xfId="0" applyBorder="1"/>
    <xf numFmtId="0" fontId="95" fillId="0" borderId="0" xfId="0" applyFont="1"/>
    <xf numFmtId="4" fontId="0" fillId="0" borderId="0" xfId="0" applyNumberFormat="1"/>
    <xf numFmtId="0" fontId="0" fillId="73" borderId="0" xfId="0" applyFill="1"/>
    <xf numFmtId="4" fontId="0" fillId="73" borderId="0" xfId="0" applyNumberFormat="1" applyFill="1"/>
    <xf numFmtId="199" fontId="96" fillId="73"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0" fillId="0" borderId="71" xfId="0" applyBorder="1" applyProtection="1"/>
    <xf numFmtId="0" fontId="104" fillId="0" borderId="37" xfId="0" applyFont="1" applyBorder="1" applyAlignment="1" applyProtection="1">
      <alignment horizontal="center" vertical="center" wrapText="1"/>
    </xf>
    <xf numFmtId="0" fontId="104" fillId="0" borderId="37" xfId="0" applyFont="1" applyBorder="1" applyAlignment="1" applyProtection="1">
      <alignment horizontal="center" vertical="center"/>
    </xf>
    <xf numFmtId="0" fontId="104" fillId="0" borderId="37" xfId="0" applyFont="1" applyBorder="1" applyAlignment="1" applyProtection="1">
      <alignment vertical="center" wrapText="1"/>
    </xf>
    <xf numFmtId="0" fontId="99" fillId="0" borderId="46" xfId="0" applyFont="1" applyFill="1" applyBorder="1" applyProtection="1"/>
    <xf numFmtId="0" fontId="99" fillId="0" borderId="56" xfId="0" applyFont="1" applyBorder="1" applyProtection="1"/>
    <xf numFmtId="0" fontId="99" fillId="0" borderId="59" xfId="0" applyFont="1" applyBorder="1" applyAlignment="1" applyProtection="1">
      <alignment horizontal="right" vertical="center"/>
    </xf>
    <xf numFmtId="0" fontId="99" fillId="0" borderId="59" xfId="0" applyFont="1" applyBorder="1" applyProtection="1"/>
    <xf numFmtId="0" fontId="99" fillId="0" borderId="0" xfId="0" applyFont="1" applyFill="1" applyProtection="1"/>
    <xf numFmtId="0" fontId="99" fillId="0" borderId="0" xfId="0" applyFont="1" applyProtection="1"/>
    <xf numFmtId="4" fontId="104" fillId="75" borderId="37" xfId="0" applyNumberFormat="1" applyFont="1" applyFill="1" applyBorder="1" applyAlignment="1" applyProtection="1">
      <alignment horizontal="right" vertical="center"/>
    </xf>
    <xf numFmtId="4" fontId="104" fillId="75" borderId="37" xfId="0" applyNumberFormat="1" applyFont="1" applyFill="1" applyBorder="1" applyAlignment="1" applyProtection="1">
      <alignment horizontal="left" vertical="center" wrapText="1"/>
    </xf>
    <xf numFmtId="4" fontId="104" fillId="75" borderId="37" xfId="0" applyNumberFormat="1" applyFont="1" applyFill="1" applyBorder="1" applyAlignment="1" applyProtection="1">
      <alignment horizontal="center" vertical="center"/>
    </xf>
    <xf numFmtId="4" fontId="104" fillId="75" borderId="37" xfId="1" applyNumberFormat="1" applyFont="1" applyFill="1" applyBorder="1" applyAlignment="1" applyProtection="1">
      <alignment horizontal="right" vertical="center"/>
    </xf>
    <xf numFmtId="4" fontId="104" fillId="0" borderId="37" xfId="1" applyNumberFormat="1" applyFont="1" applyFill="1" applyBorder="1" applyAlignment="1" applyProtection="1">
      <alignment horizontal="right" vertical="center"/>
    </xf>
    <xf numFmtId="3" fontId="104" fillId="0" borderId="37" xfId="0" applyNumberFormat="1" applyFont="1" applyFill="1" applyBorder="1" applyAlignment="1" applyProtection="1">
      <alignment horizontal="center" vertical="center"/>
    </xf>
    <xf numFmtId="4" fontId="114" fillId="0" borderId="37" xfId="0" applyNumberFormat="1" applyFont="1" applyFill="1" applyBorder="1" applyAlignment="1" applyProtection="1">
      <alignment horizontal="left" vertical="center" wrapText="1"/>
    </xf>
    <xf numFmtId="4" fontId="104" fillId="0" borderId="37" xfId="0" applyNumberFormat="1" applyFont="1" applyFill="1" applyBorder="1" applyAlignment="1" applyProtection="1">
      <alignment horizontal="center" vertical="center"/>
    </xf>
    <xf numFmtId="0" fontId="124" fillId="0" borderId="37" xfId="7" applyFont="1" applyBorder="1" applyAlignment="1" applyProtection="1">
      <alignment vertical="center" wrapText="1"/>
    </xf>
    <xf numFmtId="1" fontId="103" fillId="0" borderId="37" xfId="11" applyNumberFormat="1" applyFont="1" applyFill="1" applyBorder="1" applyAlignment="1" applyProtection="1">
      <alignment horizontal="center" vertical="center" wrapText="1"/>
    </xf>
    <xf numFmtId="4" fontId="103" fillId="0" borderId="37" xfId="0" applyNumberFormat="1" applyFont="1" applyFill="1" applyBorder="1" applyAlignment="1" applyProtection="1">
      <alignment horizontal="right" vertical="center" wrapText="1"/>
    </xf>
    <xf numFmtId="1" fontId="104" fillId="0" borderId="37" xfId="12" applyNumberFormat="1" applyFont="1" applyFill="1" applyBorder="1" applyAlignment="1" applyProtection="1">
      <alignment horizontal="center" vertical="center" wrapText="1"/>
    </xf>
    <xf numFmtId="0" fontId="103" fillId="0" borderId="37" xfId="0" applyFont="1" applyFill="1" applyBorder="1" applyAlignment="1" applyProtection="1">
      <alignment horizontal="center" vertical="center" wrapText="1"/>
    </xf>
    <xf numFmtId="1" fontId="104" fillId="0" borderId="37" xfId="12" applyNumberFormat="1" applyFont="1" applyBorder="1" applyAlignment="1" applyProtection="1">
      <alignment horizontal="center" vertical="center" wrapText="1"/>
    </xf>
    <xf numFmtId="0" fontId="103" fillId="2" borderId="37" xfId="0" applyFont="1" applyFill="1" applyBorder="1" applyAlignment="1" applyProtection="1">
      <alignment horizontal="center" vertical="center" wrapText="1"/>
    </xf>
    <xf numFmtId="14" fontId="104" fillId="78" borderId="37" xfId="12" applyNumberFormat="1" applyFont="1" applyFill="1" applyBorder="1" applyAlignment="1" applyProtection="1">
      <alignment horizontal="right" vertical="center" wrapText="1"/>
    </xf>
    <xf numFmtId="0" fontId="124" fillId="78" borderId="37" xfId="0" applyFont="1" applyFill="1" applyBorder="1" applyAlignment="1" applyProtection="1">
      <alignment vertical="center" wrapText="1"/>
    </xf>
    <xf numFmtId="0" fontId="103" fillId="78" borderId="37" xfId="0" applyFont="1" applyFill="1" applyBorder="1" applyAlignment="1" applyProtection="1">
      <alignment horizontal="center" vertical="center" wrapText="1"/>
    </xf>
    <xf numFmtId="4" fontId="103" fillId="78" borderId="37" xfId="0" applyNumberFormat="1" applyFont="1" applyFill="1" applyBorder="1" applyAlignment="1" applyProtection="1">
      <alignment horizontal="right" vertical="center" wrapText="1"/>
    </xf>
    <xf numFmtId="0" fontId="124" fillId="2" borderId="37" xfId="0" applyFont="1" applyFill="1" applyBorder="1" applyAlignment="1" applyProtection="1">
      <alignment horizontal="center" vertical="center" wrapText="1"/>
    </xf>
    <xf numFmtId="1" fontId="103" fillId="0" borderId="37" xfId="7" applyNumberFormat="1" applyFont="1" applyBorder="1" applyAlignment="1" applyProtection="1">
      <alignment horizontal="center" vertical="center" wrapText="1"/>
    </xf>
    <xf numFmtId="0" fontId="125" fillId="0" borderId="37" xfId="7" applyFont="1" applyBorder="1" applyAlignment="1" applyProtection="1">
      <alignment vertical="center" wrapText="1"/>
    </xf>
    <xf numFmtId="0" fontId="103" fillId="0" borderId="37" xfId="7" applyFont="1" applyBorder="1" applyProtection="1"/>
    <xf numFmtId="14" fontId="104" fillId="78" borderId="37" xfId="12" applyNumberFormat="1" applyFont="1" applyFill="1" applyBorder="1" applyAlignment="1" applyProtection="1">
      <alignment horizontal="left" vertical="center" wrapText="1"/>
    </xf>
    <xf numFmtId="14" fontId="104" fillId="78" borderId="37" xfId="12" applyNumberFormat="1" applyFont="1" applyFill="1" applyBorder="1" applyAlignment="1" applyProtection="1">
      <alignment horizontal="center" vertical="center" wrapText="1"/>
    </xf>
    <xf numFmtId="0" fontId="125" fillId="2" borderId="37" xfId="7" applyFont="1" applyFill="1" applyBorder="1" applyAlignment="1" applyProtection="1">
      <alignment vertical="center" wrapText="1"/>
    </xf>
    <xf numFmtId="0" fontId="104" fillId="78" borderId="37" xfId="12" applyFont="1" applyFill="1" applyBorder="1" applyAlignment="1" applyProtection="1">
      <alignment horizontal="right" vertical="center" wrapText="1"/>
    </xf>
    <xf numFmtId="0" fontId="103" fillId="78" borderId="37" xfId="12" applyFont="1" applyFill="1" applyBorder="1" applyAlignment="1">
      <alignment vertical="center" wrapText="1"/>
    </xf>
    <xf numFmtId="0" fontId="115" fillId="78" borderId="37" xfId="12" applyFont="1" applyFill="1" applyBorder="1" applyAlignment="1">
      <alignment vertical="center" wrapText="1"/>
    </xf>
    <xf numFmtId="1" fontId="104" fillId="2" borderId="37" xfId="12" applyNumberFormat="1" applyFont="1" applyFill="1" applyBorder="1" applyAlignment="1" applyProtection="1">
      <alignment horizontal="center" vertical="center" wrapText="1"/>
    </xf>
    <xf numFmtId="0" fontId="130" fillId="2" borderId="37" xfId="7" applyFont="1" applyFill="1" applyBorder="1" applyAlignment="1" applyProtection="1">
      <alignment vertical="center" wrapText="1"/>
    </xf>
    <xf numFmtId="0" fontId="103" fillId="2" borderId="37" xfId="7" applyFont="1" applyFill="1" applyBorder="1" applyAlignment="1" applyProtection="1">
      <alignment horizontal="center" vertical="center"/>
    </xf>
    <xf numFmtId="0" fontId="103" fillId="0" borderId="37" xfId="7" applyFont="1" applyFill="1" applyBorder="1" applyAlignment="1">
      <alignment vertical="center" wrapText="1"/>
    </xf>
    <xf numFmtId="0" fontId="103" fillId="0" borderId="37" xfId="12" applyFont="1" applyFill="1" applyBorder="1" applyAlignment="1">
      <alignment horizontal="center" vertical="center" wrapText="1"/>
    </xf>
    <xf numFmtId="0" fontId="124" fillId="0" borderId="37" xfId="7" applyFont="1" applyFill="1" applyBorder="1" applyAlignment="1" applyProtection="1">
      <alignment vertical="center" wrapText="1"/>
      <protection locked="0"/>
    </xf>
    <xf numFmtId="0" fontId="104" fillId="0" borderId="37" xfId="0" applyFont="1" applyFill="1" applyBorder="1" applyAlignment="1" applyProtection="1">
      <alignment horizontal="center" vertical="center" wrapText="1"/>
      <protection locked="0"/>
    </xf>
    <xf numFmtId="0" fontId="125" fillId="2" borderId="37" xfId="0" applyFont="1" applyFill="1" applyBorder="1" applyAlignment="1" applyProtection="1">
      <alignment vertical="center" wrapText="1"/>
    </xf>
    <xf numFmtId="0" fontId="124" fillId="2" borderId="37" xfId="0" applyFont="1" applyFill="1" applyBorder="1" applyAlignment="1" applyProtection="1">
      <alignment vertical="center" wrapText="1"/>
    </xf>
    <xf numFmtId="2" fontId="104" fillId="78" borderId="37" xfId="12" applyNumberFormat="1" applyFont="1" applyFill="1" applyBorder="1" applyAlignment="1" applyProtection="1">
      <alignment horizontal="right" vertical="center" wrapText="1"/>
    </xf>
    <xf numFmtId="0" fontId="117" fillId="2" borderId="37" xfId="0" applyFont="1" applyFill="1" applyBorder="1" applyAlignment="1" applyProtection="1">
      <alignment vertical="center" wrapText="1"/>
    </xf>
    <xf numFmtId="0" fontId="116" fillId="2" borderId="37" xfId="0" applyFont="1" applyFill="1" applyBorder="1" applyAlignment="1" applyProtection="1">
      <alignment horizontal="center" vertical="center" wrapText="1"/>
    </xf>
    <xf numFmtId="0" fontId="103" fillId="0" borderId="37" xfId="0" applyFont="1" applyBorder="1" applyAlignment="1" applyProtection="1">
      <alignment horizontal="center" vertical="center" wrapText="1"/>
    </xf>
    <xf numFmtId="0" fontId="130" fillId="0" borderId="37" xfId="7" applyFont="1" applyBorder="1" applyAlignment="1" applyProtection="1">
      <alignment vertical="center" wrapText="1"/>
    </xf>
    <xf numFmtId="0" fontId="103" fillId="0" borderId="37" xfId="7" applyFont="1" applyBorder="1" applyAlignment="1" applyProtection="1">
      <alignment horizontal="center" vertical="center"/>
    </xf>
    <xf numFmtId="0" fontId="125" fillId="0" borderId="37" xfId="0" applyFont="1" applyFill="1" applyBorder="1" applyAlignment="1" applyProtection="1">
      <alignment vertical="center" wrapText="1"/>
    </xf>
    <xf numFmtId="1" fontId="116" fillId="0" borderId="37" xfId="12" applyNumberFormat="1" applyFont="1" applyBorder="1" applyAlignment="1" applyProtection="1">
      <alignment horizontal="center" vertical="center" wrapText="1"/>
    </xf>
    <xf numFmtId="4" fontId="116" fillId="2" borderId="55" xfId="0" applyNumberFormat="1" applyFont="1" applyFill="1" applyBorder="1" applyAlignment="1" applyProtection="1">
      <alignment horizontal="center" vertical="center"/>
    </xf>
    <xf numFmtId="4" fontId="116" fillId="0" borderId="55" xfId="0" applyNumberFormat="1" applyFont="1" applyFill="1" applyBorder="1" applyAlignment="1" applyProtection="1">
      <alignment horizontal="center" vertical="center" wrapText="1"/>
    </xf>
    <xf numFmtId="1" fontId="116" fillId="80" borderId="37" xfId="12" applyNumberFormat="1" applyFont="1" applyFill="1" applyBorder="1" applyAlignment="1" applyProtection="1">
      <alignment horizontal="right" vertical="center" wrapText="1"/>
    </xf>
    <xf numFmtId="0" fontId="116" fillId="80" borderId="37" xfId="0" applyFont="1" applyFill="1" applyBorder="1" applyAlignment="1" applyProtection="1">
      <alignment vertical="center" wrapText="1"/>
    </xf>
    <xf numFmtId="0" fontId="116" fillId="80" borderId="37" xfId="0" applyFont="1" applyFill="1" applyBorder="1" applyAlignment="1" applyProtection="1">
      <alignment horizontal="center" vertical="center" wrapText="1"/>
    </xf>
    <xf numFmtId="4" fontId="116" fillId="80" borderId="37" xfId="0" applyNumberFormat="1" applyFont="1" applyFill="1" applyBorder="1" applyAlignment="1" applyProtection="1">
      <alignment horizontal="right" vertical="center"/>
    </xf>
    <xf numFmtId="0" fontId="135" fillId="0" borderId="37" xfId="12" applyFont="1" applyFill="1" applyBorder="1" applyAlignment="1">
      <alignment horizontal="center" vertical="center" wrapText="1"/>
    </xf>
    <xf numFmtId="0" fontId="124" fillId="0" borderId="37" xfId="0" applyFont="1" applyBorder="1" applyAlignment="1" applyProtection="1">
      <alignment vertical="center" wrapText="1"/>
    </xf>
    <xf numFmtId="0" fontId="103" fillId="0" borderId="55" xfId="0" applyFont="1" applyBorder="1" applyAlignment="1" applyProtection="1">
      <alignment horizontal="right"/>
    </xf>
    <xf numFmtId="0" fontId="99" fillId="0" borderId="55" xfId="0" applyFont="1" applyFill="1" applyBorder="1" applyAlignment="1" applyProtection="1">
      <alignment horizontal="right"/>
    </xf>
    <xf numFmtId="0" fontId="103" fillId="82" borderId="37" xfId="0" applyFont="1" applyFill="1" applyBorder="1" applyAlignment="1" applyProtection="1">
      <alignment horizontal="right" vertical="center" wrapText="1"/>
    </xf>
    <xf numFmtId="0" fontId="124" fillId="82" borderId="37" xfId="0" applyFont="1" applyFill="1" applyBorder="1" applyAlignment="1" applyProtection="1">
      <alignment vertical="center" wrapText="1"/>
    </xf>
    <xf numFmtId="0" fontId="103" fillId="82" borderId="37" xfId="0" applyFont="1" applyFill="1" applyBorder="1" applyAlignment="1" applyProtection="1">
      <alignment horizontal="center" vertical="center" wrapText="1"/>
    </xf>
    <xf numFmtId="4" fontId="104" fillId="82" borderId="37" xfId="1" applyNumberFormat="1" applyFont="1" applyFill="1" applyBorder="1" applyAlignment="1" applyProtection="1">
      <alignment horizontal="right" vertical="center"/>
    </xf>
    <xf numFmtId="4" fontId="103" fillId="82" borderId="37" xfId="0" applyNumberFormat="1" applyFont="1" applyFill="1" applyBorder="1" applyAlignment="1" applyProtection="1">
      <alignment horizontal="right" vertical="center" wrapText="1"/>
    </xf>
    <xf numFmtId="4" fontId="103" fillId="2" borderId="37" xfId="0" applyNumberFormat="1" applyFont="1" applyFill="1" applyBorder="1" applyAlignment="1" applyProtection="1">
      <alignment horizontal="right" vertical="center" wrapText="1"/>
    </xf>
    <xf numFmtId="49" fontId="103" fillId="82" borderId="37" xfId="11" applyNumberFormat="1" applyFont="1" applyFill="1" applyBorder="1" applyAlignment="1" applyProtection="1">
      <alignment horizontal="right" vertical="center" wrapText="1"/>
    </xf>
    <xf numFmtId="0" fontId="104" fillId="82" borderId="37" xfId="0" applyFont="1" applyFill="1" applyBorder="1" applyAlignment="1" applyProtection="1">
      <alignment vertical="center" wrapText="1"/>
    </xf>
    <xf numFmtId="0" fontId="104" fillId="82" borderId="37" xfId="12" applyFont="1" applyFill="1" applyBorder="1" applyAlignment="1" applyProtection="1">
      <alignment horizontal="right" vertical="center" wrapText="1"/>
    </xf>
    <xf numFmtId="49" fontId="104" fillId="82" borderId="37" xfId="0" applyNumberFormat="1" applyFont="1" applyFill="1" applyBorder="1" applyAlignment="1" applyProtection="1">
      <alignment horizontal="right" vertical="center"/>
    </xf>
    <xf numFmtId="0" fontId="124" fillId="82" borderId="37" xfId="7" applyFont="1" applyFill="1" applyBorder="1" applyAlignment="1" applyProtection="1">
      <alignment vertical="center" wrapText="1"/>
    </xf>
    <xf numFmtId="0" fontId="103" fillId="82" borderId="37" xfId="7" applyFont="1" applyFill="1" applyBorder="1" applyAlignment="1" applyProtection="1">
      <alignment horizontal="center" vertical="center" wrapText="1"/>
    </xf>
    <xf numFmtId="49" fontId="104" fillId="0" borderId="37" xfId="0" applyNumberFormat="1" applyFont="1" applyFill="1" applyBorder="1" applyAlignment="1" applyProtection="1">
      <alignment horizontal="center" vertical="center"/>
    </xf>
    <xf numFmtId="0" fontId="138" fillId="0" borderId="37" xfId="0" applyFont="1" applyFill="1" applyBorder="1" applyAlignment="1" applyProtection="1">
      <alignment horizontal="center" vertical="center" wrapText="1"/>
      <protection locked="0"/>
    </xf>
    <xf numFmtId="0" fontId="103" fillId="0" borderId="37" xfId="12" applyFont="1" applyFill="1" applyBorder="1" applyAlignment="1">
      <alignment vertical="center" wrapText="1"/>
    </xf>
    <xf numFmtId="0" fontId="116" fillId="82" borderId="37" xfId="0" applyFont="1" applyFill="1" applyBorder="1" applyAlignment="1" applyProtection="1">
      <alignment horizontal="right" vertical="center"/>
    </xf>
    <xf numFmtId="0" fontId="116" fillId="82" borderId="37" xfId="0" applyFont="1" applyFill="1" applyBorder="1" applyAlignment="1" applyProtection="1">
      <alignment horizontal="center" vertical="center" wrapText="1"/>
    </xf>
    <xf numFmtId="4" fontId="104" fillId="82" borderId="37" xfId="0" applyNumberFormat="1" applyFont="1" applyFill="1" applyBorder="1" applyAlignment="1" applyProtection="1">
      <alignment horizontal="right" vertical="center"/>
    </xf>
    <xf numFmtId="4" fontId="104" fillId="82" borderId="37" xfId="0" applyNumberFormat="1" applyFont="1" applyFill="1" applyBorder="1" applyAlignment="1" applyProtection="1">
      <alignment horizontal="left" vertical="center"/>
    </xf>
    <xf numFmtId="4" fontId="104" fillId="82" borderId="37" xfId="0" applyNumberFormat="1" applyFont="1" applyFill="1" applyBorder="1" applyAlignment="1" applyProtection="1">
      <alignment horizontal="center" vertical="center" wrapText="1"/>
    </xf>
    <xf numFmtId="0" fontId="124" fillId="0" borderId="37" xfId="7" applyFont="1" applyBorder="1" applyAlignment="1" applyProtection="1">
      <alignment horizontal="left" vertical="center" wrapText="1"/>
    </xf>
    <xf numFmtId="0" fontId="129" fillId="0" borderId="0" xfId="0" applyFont="1" applyFill="1" applyBorder="1" applyAlignment="1" applyProtection="1">
      <alignment horizontal="center" vertical="center"/>
    </xf>
    <xf numFmtId="4" fontId="104" fillId="0" borderId="0" xfId="0" applyNumberFormat="1" applyFont="1" applyFill="1" applyBorder="1" applyAlignment="1" applyProtection="1">
      <alignment horizontal="right" vertical="center"/>
    </xf>
    <xf numFmtId="4" fontId="104" fillId="0" borderId="0" xfId="0" applyNumberFormat="1" applyFont="1" applyFill="1" applyBorder="1" applyAlignment="1" applyProtection="1">
      <alignment horizontal="left" vertical="center"/>
    </xf>
    <xf numFmtId="4" fontId="104" fillId="0" borderId="0" xfId="0" applyNumberFormat="1" applyFont="1" applyFill="1" applyBorder="1" applyAlignment="1" applyProtection="1">
      <alignment horizontal="center" vertical="center" wrapText="1"/>
    </xf>
    <xf numFmtId="4" fontId="104" fillId="0" borderId="0" xfId="1" applyNumberFormat="1" applyFont="1" applyFill="1" applyBorder="1" applyAlignment="1" applyProtection="1">
      <alignment horizontal="left" vertical="center"/>
    </xf>
    <xf numFmtId="4" fontId="104" fillId="0" borderId="0" xfId="1" applyNumberFormat="1" applyFont="1" applyFill="1" applyBorder="1" applyAlignment="1" applyProtection="1">
      <alignment horizontal="right" vertical="center"/>
    </xf>
    <xf numFmtId="0" fontId="144" fillId="0" borderId="0" xfId="0" applyFont="1" applyProtection="1"/>
    <xf numFmtId="4" fontId="146" fillId="0" borderId="0" xfId="3230" applyNumberFormat="1" applyFont="1" applyAlignment="1" applyProtection="1">
      <alignment horizontal="left"/>
    </xf>
    <xf numFmtId="4" fontId="103" fillId="0" borderId="0" xfId="7" applyNumberFormat="1" applyFont="1" applyAlignment="1" applyProtection="1">
      <alignment horizontal="left"/>
    </xf>
    <xf numFmtId="0" fontId="103" fillId="0" borderId="0" xfId="7" applyFont="1" applyAlignment="1" applyProtection="1">
      <alignment horizontal="left"/>
    </xf>
    <xf numFmtId="0" fontId="103" fillId="0" borderId="0" xfId="7" applyFont="1" applyProtection="1"/>
    <xf numFmtId="0" fontId="145" fillId="0" borderId="0" xfId="7" applyFont="1" applyAlignment="1" applyProtection="1">
      <alignment horizontal="left"/>
    </xf>
    <xf numFmtId="0" fontId="104" fillId="0" borderId="28" xfId="0" applyFont="1" applyBorder="1" applyAlignment="1" applyProtection="1">
      <alignment horizontal="center" vertical="center"/>
    </xf>
    <xf numFmtId="0" fontId="104" fillId="70" borderId="28" xfId="0" applyFont="1" applyFill="1" applyBorder="1" applyAlignment="1" applyProtection="1">
      <alignment horizontal="center" vertical="center"/>
    </xf>
    <xf numFmtId="0" fontId="124" fillId="0" borderId="28" xfId="0" applyFont="1" applyFill="1" applyBorder="1" applyAlignment="1" applyProtection="1">
      <alignment horizontal="center" vertical="center" wrapText="1"/>
    </xf>
    <xf numFmtId="0" fontId="124" fillId="70" borderId="28" xfId="0" applyFont="1" applyFill="1" applyBorder="1" applyAlignment="1" applyProtection="1">
      <alignment horizontal="center" vertical="center" wrapText="1"/>
    </xf>
    <xf numFmtId="0" fontId="124" fillId="2" borderId="28" xfId="0" applyFont="1" applyFill="1" applyBorder="1" applyAlignment="1" applyProtection="1">
      <alignment horizontal="center" vertical="center" wrapText="1"/>
    </xf>
    <xf numFmtId="0" fontId="104" fillId="0" borderId="49" xfId="0" applyFont="1" applyFill="1" applyBorder="1" applyAlignment="1" applyProtection="1">
      <alignment horizontal="left" wrapText="1"/>
    </xf>
    <xf numFmtId="0" fontId="104" fillId="0" borderId="48" xfId="0" applyFont="1" applyFill="1" applyBorder="1" applyAlignment="1" applyProtection="1">
      <alignment horizontal="left" vertical="top" wrapText="1"/>
    </xf>
    <xf numFmtId="0" fontId="104" fillId="0" borderId="62" xfId="0" applyFont="1" applyFill="1" applyBorder="1" applyAlignment="1" applyProtection="1">
      <alignment horizontal="left" vertical="top" wrapText="1"/>
    </xf>
    <xf numFmtId="0" fontId="144" fillId="0" borderId="0" xfId="0" applyFont="1"/>
    <xf numFmtId="4" fontId="104" fillId="75" borderId="37" xfId="0" applyNumberFormat="1" applyFont="1" applyFill="1" applyBorder="1" applyAlignment="1" applyProtection="1">
      <alignment horizontal="justify" vertical="center" wrapText="1"/>
    </xf>
    <xf numFmtId="0" fontId="104" fillId="0" borderId="37" xfId="0" applyFont="1" applyFill="1" applyBorder="1" applyAlignment="1" applyProtection="1">
      <alignment horizontal="justify" vertical="center" wrapText="1"/>
    </xf>
    <xf numFmtId="0" fontId="124" fillId="82" borderId="37" xfId="0" applyFont="1" applyFill="1" applyBorder="1" applyAlignment="1" applyProtection="1">
      <alignment horizontal="justify" vertical="center" wrapText="1"/>
    </xf>
    <xf numFmtId="4" fontId="106" fillId="0" borderId="70" xfId="0" applyNumberFormat="1" applyFont="1" applyFill="1" applyBorder="1" applyAlignment="1" applyProtection="1">
      <alignment horizontal="center" vertical="center" wrapText="1"/>
    </xf>
    <xf numFmtId="4" fontId="103" fillId="0" borderId="40" xfId="0" applyNumberFormat="1" applyFont="1" applyFill="1" applyBorder="1" applyAlignment="1" applyProtection="1">
      <alignment vertical="center" wrapText="1"/>
    </xf>
    <xf numFmtId="4" fontId="103" fillId="0" borderId="68" xfId="0" applyNumberFormat="1" applyFont="1" applyFill="1" applyBorder="1" applyAlignment="1" applyProtection="1">
      <alignment vertical="center" wrapText="1"/>
    </xf>
    <xf numFmtId="0" fontId="149" fillId="0" borderId="0" xfId="0" applyFont="1" applyAlignment="1" applyProtection="1">
      <alignment horizontal="center"/>
    </xf>
    <xf numFmtId="0" fontId="150" fillId="0" borderId="0" xfId="0" applyFont="1" applyAlignment="1" applyProtection="1">
      <alignment horizontal="center" vertical="center"/>
    </xf>
    <xf numFmtId="0" fontId="124" fillId="2" borderId="37" xfId="7" applyFont="1" applyFill="1" applyBorder="1" applyAlignment="1" applyProtection="1">
      <alignment horizontal="justify" vertical="center" wrapText="1"/>
    </xf>
    <xf numFmtId="0" fontId="103" fillId="2" borderId="37" xfId="7" applyFont="1" applyFill="1" applyBorder="1" applyAlignment="1" applyProtection="1">
      <alignment horizontal="justify" vertical="center" wrapText="1"/>
    </xf>
    <xf numFmtId="0" fontId="130" fillId="0" borderId="37" xfId="7" applyFont="1" applyFill="1" applyBorder="1" applyAlignment="1">
      <alignment horizontal="justify" vertical="center" wrapText="1"/>
    </xf>
    <xf numFmtId="0" fontId="124" fillId="0" borderId="37" xfId="7" applyFont="1" applyFill="1" applyBorder="1" applyAlignment="1" applyProtection="1">
      <alignment horizontal="justify" vertical="center" wrapText="1"/>
      <protection locked="0"/>
    </xf>
    <xf numFmtId="0" fontId="125" fillId="0" borderId="37" xfId="0" applyFont="1" applyFill="1" applyBorder="1" applyAlignment="1" applyProtection="1">
      <alignment horizontal="justify" vertical="center" wrapText="1"/>
    </xf>
    <xf numFmtId="0" fontId="125" fillId="0" borderId="37" xfId="7" applyFont="1" applyFill="1" applyBorder="1" applyAlignment="1" applyProtection="1">
      <alignment horizontal="justify" vertical="center" wrapText="1"/>
      <protection locked="0"/>
    </xf>
    <xf numFmtId="0" fontId="104" fillId="0" borderId="37" xfId="763" applyFont="1" applyFill="1" applyBorder="1" applyAlignment="1">
      <alignment horizontal="justify" vertical="center" wrapText="1"/>
    </xf>
    <xf numFmtId="0" fontId="124" fillId="0" borderId="37" xfId="7" applyFont="1" applyBorder="1" applyAlignment="1" applyProtection="1">
      <alignment horizontal="justify" vertical="center" wrapText="1"/>
    </xf>
    <xf numFmtId="0" fontId="116" fillId="82" borderId="37" xfId="7" applyFont="1" applyFill="1" applyBorder="1" applyAlignment="1" applyProtection="1">
      <alignment horizontal="justify" vertical="center" wrapText="1"/>
    </xf>
    <xf numFmtId="0" fontId="87" fillId="0" borderId="46" xfId="0" applyFont="1" applyFill="1" applyBorder="1" applyAlignment="1" applyProtection="1">
      <alignment horizontal="center" vertical="center"/>
    </xf>
    <xf numFmtId="0" fontId="101" fillId="0" borderId="87" xfId="0" applyFont="1" applyBorder="1" applyAlignment="1">
      <alignment horizontal="right" vertical="center"/>
    </xf>
    <xf numFmtId="0" fontId="104" fillId="0" borderId="55" xfId="0" applyFont="1" applyBorder="1" applyAlignment="1" applyProtection="1">
      <alignment horizontal="center" vertical="center"/>
    </xf>
    <xf numFmtId="0" fontId="104" fillId="0" borderId="55" xfId="0" applyFont="1" applyBorder="1" applyAlignment="1" applyProtection="1">
      <alignment vertical="center" wrapText="1"/>
    </xf>
    <xf numFmtId="0" fontId="99" fillId="0" borderId="55" xfId="0" applyFont="1" applyBorder="1" applyProtection="1"/>
    <xf numFmtId="0" fontId="118" fillId="0" borderId="55" xfId="0" applyFont="1" applyFill="1" applyBorder="1" applyAlignment="1" applyProtection="1">
      <alignment horizontal="justify" vertical="center" wrapText="1"/>
    </xf>
    <xf numFmtId="0" fontId="148" fillId="0" borderId="55" xfId="0" applyFont="1" applyBorder="1" applyAlignment="1" applyProtection="1">
      <alignment horizontal="center" vertical="center" wrapText="1"/>
    </xf>
    <xf numFmtId="0" fontId="109" fillId="76" borderId="96" xfId="0" applyFont="1" applyFill="1" applyBorder="1" applyAlignment="1" applyProtection="1">
      <alignment vertical="center"/>
    </xf>
    <xf numFmtId="0" fontId="109" fillId="76" borderId="99" xfId="0" applyFont="1" applyFill="1" applyBorder="1" applyAlignment="1" applyProtection="1">
      <alignment vertical="center"/>
    </xf>
    <xf numFmtId="0" fontId="104" fillId="0" borderId="53" xfId="0" applyFont="1" applyBorder="1" applyAlignment="1" applyProtection="1">
      <alignment horizontal="center" vertical="center"/>
    </xf>
    <xf numFmtId="0" fontId="124" fillId="0" borderId="53" xfId="7" applyFont="1" applyBorder="1" applyAlignment="1" applyProtection="1">
      <alignment vertical="center" wrapText="1"/>
    </xf>
    <xf numFmtId="0" fontId="104" fillId="0" borderId="53" xfId="7" applyFont="1" applyBorder="1" applyAlignment="1" applyProtection="1">
      <alignment horizontal="center" vertical="center" wrapText="1"/>
    </xf>
    <xf numFmtId="4" fontId="104" fillId="0" borderId="53" xfId="1" applyNumberFormat="1" applyFont="1" applyFill="1" applyBorder="1" applyAlignment="1" applyProtection="1">
      <alignment horizontal="right" vertical="center"/>
    </xf>
    <xf numFmtId="1" fontId="103" fillId="0" borderId="55" xfId="11" applyNumberFormat="1" applyFont="1" applyFill="1" applyBorder="1" applyAlignment="1" applyProtection="1">
      <alignment horizontal="center" vertical="center" wrapText="1"/>
    </xf>
    <xf numFmtId="0" fontId="116" fillId="2" borderId="55" xfId="7" applyFont="1" applyFill="1" applyBorder="1" applyAlignment="1" applyProtection="1">
      <alignment horizontal="justify" vertical="center" wrapText="1"/>
    </xf>
    <xf numFmtId="0" fontId="103" fillId="2" borderId="55" xfId="0" applyFont="1" applyFill="1" applyBorder="1" applyAlignment="1" applyProtection="1">
      <alignment horizontal="center" vertical="center" wrapText="1"/>
    </xf>
    <xf numFmtId="1" fontId="116" fillId="0" borderId="55" xfId="12" applyNumberFormat="1" applyFont="1" applyBorder="1" applyAlignment="1" applyProtection="1">
      <alignment horizontal="center" vertical="center" wrapText="1"/>
    </xf>
    <xf numFmtId="0" fontId="116" fillId="2" borderId="55" xfId="0" applyFont="1" applyFill="1" applyBorder="1" applyAlignment="1" applyProtection="1">
      <alignment horizontal="justify" vertical="center" wrapText="1"/>
    </xf>
    <xf numFmtId="0" fontId="116" fillId="0" borderId="55" xfId="0" applyFont="1" applyFill="1" applyBorder="1" applyAlignment="1" applyProtection="1">
      <alignment horizontal="center" vertical="center" wrapText="1"/>
    </xf>
    <xf numFmtId="1" fontId="97" fillId="79" borderId="54" xfId="12" applyNumberFormat="1" applyFont="1" applyFill="1" applyBorder="1" applyAlignment="1" applyProtection="1">
      <alignment horizontal="center" vertical="center" wrapText="1"/>
    </xf>
    <xf numFmtId="0" fontId="124" fillId="0" borderId="55" xfId="0" applyFont="1" applyBorder="1" applyAlignment="1" applyProtection="1">
      <alignment vertical="center" wrapText="1"/>
    </xf>
    <xf numFmtId="0" fontId="103" fillId="0" borderId="55" xfId="0" applyFont="1" applyBorder="1" applyAlignment="1" applyProtection="1">
      <alignment horizontal="center" vertical="center" wrapText="1"/>
    </xf>
    <xf numFmtId="0" fontId="99" fillId="0" borderId="0" xfId="0" applyFont="1" applyAlignment="1" applyProtection="1">
      <alignment horizontal="center"/>
    </xf>
    <xf numFmtId="1" fontId="129" fillId="81" borderId="94" xfId="12" applyNumberFormat="1" applyFont="1" applyFill="1" applyBorder="1" applyAlignment="1" applyProtection="1">
      <alignment horizontal="left" vertical="center" wrapText="1"/>
    </xf>
    <xf numFmtId="1" fontId="129" fillId="81" borderId="95" xfId="12" applyNumberFormat="1" applyFont="1" applyFill="1" applyBorder="1" applyAlignment="1" applyProtection="1">
      <alignment horizontal="left" vertical="center" wrapText="1"/>
    </xf>
    <xf numFmtId="1" fontId="129" fillId="81" borderId="96" xfId="12" applyNumberFormat="1" applyFont="1" applyFill="1" applyBorder="1" applyAlignment="1" applyProtection="1">
      <alignment horizontal="left" vertical="center" wrapText="1"/>
    </xf>
    <xf numFmtId="1" fontId="129" fillId="81" borderId="97" xfId="12" applyNumberFormat="1" applyFont="1" applyFill="1" applyBorder="1" applyAlignment="1" applyProtection="1">
      <alignment horizontal="left" vertical="center" wrapText="1"/>
    </xf>
    <xf numFmtId="1" fontId="129" fillId="81" borderId="98" xfId="12" applyNumberFormat="1" applyFont="1" applyFill="1" applyBorder="1" applyAlignment="1" applyProtection="1">
      <alignment horizontal="left" vertical="center" wrapText="1"/>
    </xf>
    <xf numFmtId="1" fontId="129" fillId="81" borderId="99" xfId="12" applyNumberFormat="1" applyFont="1" applyFill="1" applyBorder="1" applyAlignment="1" applyProtection="1">
      <alignment horizontal="left" vertical="center" wrapText="1"/>
    </xf>
    <xf numFmtId="1" fontId="137" fillId="81" borderId="101" xfId="12" applyNumberFormat="1" applyFont="1" applyFill="1" applyBorder="1" applyAlignment="1" applyProtection="1">
      <alignment horizontal="center" vertical="top" wrapText="1"/>
    </xf>
    <xf numFmtId="1" fontId="137" fillId="81" borderId="84" xfId="12" applyNumberFormat="1" applyFont="1" applyFill="1" applyBorder="1" applyAlignment="1" applyProtection="1">
      <alignment horizontal="center" vertical="top" wrapText="1"/>
    </xf>
    <xf numFmtId="199" fontId="108" fillId="73" borderId="100" xfId="12" applyNumberFormat="1" applyFont="1" applyFill="1" applyBorder="1" applyAlignment="1" applyProtection="1">
      <alignment horizontal="center" vertical="center" wrapText="1"/>
      <protection locked="0"/>
    </xf>
    <xf numFmtId="199" fontId="108" fillId="73" borderId="79" xfId="12" applyNumberFormat="1" applyFont="1" applyFill="1" applyBorder="1" applyAlignment="1" applyProtection="1">
      <alignment horizontal="center" vertical="center" wrapText="1"/>
      <protection locked="0"/>
    </xf>
    <xf numFmtId="0" fontId="108" fillId="76" borderId="94" xfId="0" applyFont="1" applyFill="1" applyBorder="1" applyAlignment="1" applyProtection="1">
      <alignment horizontal="left" vertical="center"/>
    </xf>
    <xf numFmtId="0" fontId="108" fillId="76" borderId="95" xfId="0" applyFont="1" applyFill="1" applyBorder="1" applyAlignment="1" applyProtection="1">
      <alignment horizontal="left" vertical="center"/>
    </xf>
    <xf numFmtId="0" fontId="108" fillId="76" borderId="97" xfId="0" applyFont="1" applyFill="1" applyBorder="1" applyAlignment="1" applyProtection="1">
      <alignment horizontal="left" vertical="center"/>
    </xf>
    <xf numFmtId="0" fontId="108" fillId="76" borderId="98" xfId="0" applyFont="1" applyFill="1" applyBorder="1" applyAlignment="1" applyProtection="1">
      <alignment horizontal="left" vertical="center"/>
    </xf>
    <xf numFmtId="199" fontId="111" fillId="73" borderId="93" xfId="0" applyNumberFormat="1" applyFont="1" applyFill="1" applyBorder="1" applyAlignment="1" applyProtection="1">
      <alignment horizontal="center" vertical="center"/>
      <protection locked="0"/>
    </xf>
    <xf numFmtId="199" fontId="111" fillId="73" borderId="74" xfId="0" applyNumberFormat="1" applyFont="1" applyFill="1" applyBorder="1" applyAlignment="1" applyProtection="1">
      <alignment horizontal="center" vertical="center"/>
      <protection locked="0"/>
    </xf>
    <xf numFmtId="0" fontId="110" fillId="76" borderId="92" xfId="0" applyFont="1" applyFill="1" applyBorder="1" applyAlignment="1" applyProtection="1">
      <alignment horizontal="center" vertical="center" wrapText="1"/>
    </xf>
    <xf numFmtId="0" fontId="110" fillId="76" borderId="73" xfId="0" applyFont="1" applyFill="1" applyBorder="1" applyAlignment="1" applyProtection="1">
      <alignment horizontal="center" vertical="center" wrapText="1"/>
    </xf>
    <xf numFmtId="0" fontId="104" fillId="0" borderId="0" xfId="0" applyFont="1" applyBorder="1" applyAlignment="1" applyProtection="1">
      <alignment horizontal="center" vertical="center"/>
    </xf>
    <xf numFmtId="4" fontId="148" fillId="0" borderId="40" xfId="0" applyNumberFormat="1" applyFont="1" applyFill="1" applyBorder="1" applyAlignment="1" applyProtection="1">
      <alignment horizontal="center" vertical="center" wrapText="1"/>
    </xf>
    <xf numFmtId="4" fontId="148" fillId="0" borderId="68" xfId="0" applyNumberFormat="1" applyFont="1" applyFill="1" applyBorder="1" applyAlignment="1" applyProtection="1">
      <alignment horizontal="center" vertical="center" wrapText="1"/>
    </xf>
    <xf numFmtId="0" fontId="112" fillId="0" borderId="72" xfId="0" applyFont="1" applyBorder="1" applyAlignment="1" applyProtection="1">
      <alignment horizontal="right" wrapText="1"/>
    </xf>
    <xf numFmtId="0" fontId="112" fillId="0" borderId="49" xfId="0" applyFont="1" applyBorder="1" applyAlignment="1" applyProtection="1">
      <alignment horizontal="right" vertical="center" wrapText="1"/>
    </xf>
    <xf numFmtId="0" fontId="112" fillId="0" borderId="48" xfId="0" applyFont="1" applyBorder="1" applyAlignment="1" applyProtection="1">
      <alignment horizontal="right" vertical="center" wrapText="1"/>
    </xf>
    <xf numFmtId="0" fontId="112" fillId="0" borderId="50" xfId="0" applyFont="1" applyBorder="1" applyAlignment="1" applyProtection="1">
      <alignment horizontal="right" vertical="center" wrapText="1"/>
    </xf>
    <xf numFmtId="0" fontId="101" fillId="0" borderId="88" xfId="0" applyFont="1" applyBorder="1" applyAlignment="1">
      <alignment horizontal="right" vertical="center"/>
    </xf>
    <xf numFmtId="0" fontId="101" fillId="0" borderId="89" xfId="0" applyFont="1" applyBorder="1" applyAlignment="1">
      <alignment horizontal="right" vertical="center"/>
    </xf>
    <xf numFmtId="0" fontId="152" fillId="71" borderId="85" xfId="814" applyFont="1" applyFill="1" applyBorder="1" applyAlignment="1" applyProtection="1">
      <alignment horizontal="center" vertical="center" wrapText="1"/>
    </xf>
    <xf numFmtId="0" fontId="152" fillId="71" borderId="86" xfId="814" applyFont="1" applyFill="1" applyBorder="1" applyAlignment="1" applyProtection="1">
      <alignment horizontal="center" vertical="center" wrapText="1"/>
    </xf>
    <xf numFmtId="0" fontId="109" fillId="71" borderId="85" xfId="814" applyFont="1" applyFill="1" applyBorder="1" applyAlignment="1" applyProtection="1">
      <alignment horizontal="center" vertical="center" wrapText="1"/>
    </xf>
    <xf numFmtId="0" fontId="109" fillId="71" borderId="91" xfId="814" applyFont="1" applyFill="1" applyBorder="1" applyAlignment="1" applyProtection="1">
      <alignment horizontal="center" vertical="center" wrapText="1"/>
    </xf>
    <xf numFmtId="0" fontId="109" fillId="71" borderId="86" xfId="814" applyFont="1" applyFill="1" applyBorder="1" applyAlignment="1" applyProtection="1">
      <alignment horizontal="center" vertical="center" wrapText="1"/>
    </xf>
    <xf numFmtId="0" fontId="104" fillId="0" borderId="37" xfId="0" applyFont="1" applyFill="1" applyBorder="1" applyAlignment="1" applyProtection="1">
      <alignment horizontal="justify" vertical="center" wrapText="1"/>
      <protection locked="0"/>
    </xf>
    <xf numFmtId="0" fontId="103" fillId="2" borderId="37" xfId="0" applyFont="1" applyFill="1" applyBorder="1" applyAlignment="1" applyProtection="1">
      <alignment horizontal="justify" vertical="center" wrapText="1"/>
    </xf>
    <xf numFmtId="0" fontId="103" fillId="78" borderId="37" xfId="0" applyFont="1" applyFill="1" applyBorder="1" applyAlignment="1" applyProtection="1">
      <alignment horizontal="left" vertical="center" wrapText="1"/>
    </xf>
    <xf numFmtId="0" fontId="103" fillId="78" borderId="39" xfId="0" applyFont="1" applyFill="1" applyBorder="1" applyAlignment="1" applyProtection="1">
      <alignment horizontal="center" vertical="center" wrapText="1"/>
    </xf>
    <xf numFmtId="0" fontId="103" fillId="78" borderId="43" xfId="0" applyFont="1" applyFill="1" applyBorder="1" applyAlignment="1" applyProtection="1">
      <alignment horizontal="center" vertical="center" wrapText="1"/>
    </xf>
    <xf numFmtId="0" fontId="103" fillId="2" borderId="37" xfId="7" applyFont="1" applyFill="1" applyBorder="1" applyAlignment="1" applyProtection="1">
      <alignment horizontal="justify" vertical="center" wrapText="1"/>
    </xf>
    <xf numFmtId="0" fontId="108" fillId="79" borderId="94" xfId="0" applyFont="1" applyFill="1" applyBorder="1" applyAlignment="1" applyProtection="1">
      <alignment horizontal="left" vertical="center" wrapText="1"/>
    </xf>
    <xf numFmtId="0" fontId="108" fillId="79" borderId="95" xfId="0" applyFont="1" applyFill="1" applyBorder="1" applyAlignment="1" applyProtection="1">
      <alignment horizontal="left" vertical="center" wrapText="1"/>
    </xf>
    <xf numFmtId="0" fontId="108" fillId="79" borderId="97" xfId="0" applyFont="1" applyFill="1" applyBorder="1" applyAlignment="1" applyProtection="1">
      <alignment horizontal="left" vertical="center" wrapText="1"/>
    </xf>
    <xf numFmtId="0" fontId="108" fillId="79" borderId="98" xfId="0" applyFont="1" applyFill="1" applyBorder="1" applyAlignment="1" applyProtection="1">
      <alignment horizontal="left" vertical="center" wrapText="1"/>
    </xf>
    <xf numFmtId="199" fontId="136" fillId="73" borderId="82" xfId="0" applyNumberFormat="1" applyFont="1" applyFill="1" applyBorder="1" applyAlignment="1" applyProtection="1">
      <alignment horizontal="center" vertical="center" wrapText="1"/>
      <protection locked="0"/>
    </xf>
    <xf numFmtId="199" fontId="136" fillId="73" borderId="83" xfId="0" applyNumberFormat="1" applyFont="1" applyFill="1" applyBorder="1" applyAlignment="1" applyProtection="1">
      <alignment horizontal="center" vertical="center" wrapText="1"/>
      <protection locked="0"/>
    </xf>
    <xf numFmtId="0" fontId="110" fillId="79" borderId="80" xfId="0" applyFont="1" applyFill="1" applyBorder="1" applyAlignment="1" applyProtection="1">
      <alignment horizontal="center" vertical="center" wrapText="1"/>
    </xf>
    <xf numFmtId="0" fontId="110" fillId="79" borderId="81" xfId="0" applyFont="1" applyFill="1" applyBorder="1" applyAlignment="1" applyProtection="1">
      <alignment horizontal="center" vertical="center" wrapText="1"/>
    </xf>
    <xf numFmtId="0" fontId="0" fillId="72" borderId="52" xfId="0" applyFill="1" applyBorder="1" applyAlignment="1" applyProtection="1">
      <alignment horizontal="center"/>
    </xf>
    <xf numFmtId="4" fontId="104" fillId="0" borderId="39" xfId="0" applyNumberFormat="1" applyFont="1" applyFill="1" applyBorder="1" applyAlignment="1" applyProtection="1">
      <alignment horizontal="left" vertical="center" wrapText="1"/>
    </xf>
    <xf numFmtId="4" fontId="104" fillId="0" borderId="43" xfId="0" applyNumberFormat="1" applyFont="1" applyFill="1" applyBorder="1" applyAlignment="1" applyProtection="1">
      <alignment horizontal="left" vertical="center" wrapText="1"/>
    </xf>
    <xf numFmtId="4" fontId="104" fillId="75" borderId="39" xfId="0" applyNumberFormat="1" applyFont="1" applyFill="1" applyBorder="1" applyAlignment="1" applyProtection="1">
      <alignment horizontal="left" vertical="center" wrapText="1"/>
    </xf>
    <xf numFmtId="4" fontId="104" fillId="75" borderId="43" xfId="0" applyNumberFormat="1" applyFont="1" applyFill="1" applyBorder="1" applyAlignment="1" applyProtection="1">
      <alignment horizontal="left" vertical="center" wrapText="1"/>
    </xf>
    <xf numFmtId="0" fontId="116" fillId="0" borderId="70" xfId="0" applyFont="1" applyFill="1" applyBorder="1" applyAlignment="1" applyProtection="1">
      <alignment horizontal="justify" vertical="center" wrapText="1"/>
    </xf>
    <xf numFmtId="0" fontId="116" fillId="0" borderId="67" xfId="0" applyFont="1" applyFill="1" applyBorder="1" applyAlignment="1" applyProtection="1">
      <alignment horizontal="justify" vertical="center" wrapText="1"/>
    </xf>
    <xf numFmtId="0" fontId="91" fillId="3" borderId="46" xfId="0" applyFont="1" applyFill="1" applyBorder="1" applyAlignment="1" applyProtection="1">
      <alignment horizontal="center" vertical="center" wrapText="1"/>
    </xf>
    <xf numFmtId="0" fontId="91" fillId="3" borderId="38" xfId="0" applyFont="1" applyFill="1" applyBorder="1" applyAlignment="1" applyProtection="1">
      <alignment horizontal="center" vertical="center" wrapText="1"/>
    </xf>
    <xf numFmtId="0" fontId="113" fillId="0" borderId="0" xfId="0" applyFont="1" applyBorder="1" applyAlignment="1" applyProtection="1">
      <alignment horizontal="left" vertical="center"/>
    </xf>
    <xf numFmtId="0" fontId="100" fillId="0" borderId="0" xfId="0" applyFont="1" applyBorder="1" applyAlignment="1" applyProtection="1">
      <alignment horizontal="center" vertical="center"/>
    </xf>
    <xf numFmtId="0" fontId="104" fillId="78" borderId="37" xfId="12" applyFont="1" applyFill="1" applyBorder="1" applyAlignment="1" applyProtection="1">
      <alignment horizontal="left" wrapText="1"/>
    </xf>
    <xf numFmtId="0" fontId="103" fillId="0" borderId="37" xfId="0" applyFont="1" applyFill="1" applyBorder="1" applyAlignment="1" applyProtection="1">
      <alignment horizontal="justify" vertical="center" wrapText="1"/>
    </xf>
    <xf numFmtId="2" fontId="124" fillId="0" borderId="39" xfId="7" applyNumberFormat="1" applyFont="1" applyBorder="1" applyAlignment="1" applyProtection="1">
      <alignment horizontal="center" vertical="center" wrapText="1"/>
    </xf>
    <xf numFmtId="2" fontId="124" fillId="0" borderId="43" xfId="7" applyNumberFormat="1" applyFont="1" applyBorder="1" applyAlignment="1" applyProtection="1">
      <alignment horizontal="center" vertical="center" wrapText="1"/>
    </xf>
    <xf numFmtId="14" fontId="104" fillId="78" borderId="37" xfId="12" applyNumberFormat="1" applyFont="1" applyFill="1" applyBorder="1" applyAlignment="1" applyProtection="1">
      <alignment horizontal="left" vertical="center" wrapText="1"/>
    </xf>
    <xf numFmtId="0" fontId="92" fillId="3" borderId="59" xfId="0" applyFont="1" applyFill="1" applyBorder="1" applyAlignment="1" applyProtection="1">
      <alignment horizontal="center" vertical="center" wrapText="1"/>
    </xf>
    <xf numFmtId="198" fontId="90" fillId="74" borderId="46" xfId="519" applyNumberFormat="1" applyFont="1" applyFill="1" applyBorder="1" applyAlignment="1" applyProtection="1">
      <alignment horizontal="center" vertical="center"/>
      <protection locked="0"/>
    </xf>
    <xf numFmtId="198" fontId="90" fillId="74" borderId="38" xfId="519" applyNumberFormat="1" applyFont="1" applyFill="1" applyBorder="1" applyAlignment="1" applyProtection="1">
      <alignment horizontal="center" vertical="center"/>
      <protection locked="0"/>
    </xf>
    <xf numFmtId="0" fontId="102" fillId="0" borderId="47" xfId="0" applyFont="1" applyBorder="1" applyAlignment="1" applyProtection="1">
      <alignment horizontal="left" vertical="center"/>
    </xf>
    <xf numFmtId="0" fontId="102" fillId="0" borderId="0" xfId="0" applyFont="1" applyBorder="1" applyAlignment="1" applyProtection="1">
      <alignment horizontal="left" vertical="center"/>
    </xf>
    <xf numFmtId="0" fontId="102" fillId="0" borderId="90" xfId="0" applyFont="1" applyBorder="1" applyAlignment="1" applyProtection="1">
      <alignment horizontal="left" vertical="center"/>
    </xf>
    <xf numFmtId="0" fontId="102" fillId="0" borderId="40" xfId="0" applyFont="1" applyBorder="1" applyAlignment="1" applyProtection="1">
      <alignment horizontal="left" vertical="center"/>
    </xf>
    <xf numFmtId="0" fontId="102" fillId="0" borderId="41" xfId="0" applyFont="1" applyBorder="1" applyAlignment="1" applyProtection="1">
      <alignment horizontal="left" vertical="center"/>
    </xf>
    <xf numFmtId="0" fontId="102" fillId="0" borderId="42" xfId="0" applyFont="1" applyBorder="1" applyAlignment="1" applyProtection="1">
      <alignment horizontal="left" vertical="center"/>
    </xf>
    <xf numFmtId="0" fontId="0" fillId="0" borderId="44" xfId="0" applyFill="1" applyBorder="1" applyAlignment="1" applyProtection="1">
      <alignment horizontal="center"/>
    </xf>
    <xf numFmtId="0" fontId="0" fillId="0" borderId="45" xfId="0" applyFill="1" applyBorder="1" applyAlignment="1" applyProtection="1">
      <alignment horizontal="center"/>
    </xf>
    <xf numFmtId="0" fontId="0" fillId="0" borderId="57" xfId="0" applyBorder="1" applyAlignment="1" applyProtection="1">
      <alignment horizontal="center"/>
    </xf>
    <xf numFmtId="0" fontId="0" fillId="0" borderId="58" xfId="0" applyBorder="1" applyAlignment="1" applyProtection="1">
      <alignment horizontal="center"/>
    </xf>
    <xf numFmtId="0" fontId="103" fillId="0" borderId="37" xfId="11" applyFont="1" applyFill="1" applyBorder="1" applyAlignment="1" applyProtection="1">
      <alignment horizontal="center" vertical="center" wrapText="1"/>
    </xf>
    <xf numFmtId="0" fontId="103" fillId="0" borderId="53" xfId="11" applyFont="1" applyFill="1" applyBorder="1" applyAlignment="1" applyProtection="1">
      <alignment horizontal="center" vertical="center" wrapText="1"/>
    </xf>
    <xf numFmtId="0" fontId="104" fillId="0" borderId="37" xfId="0" applyFont="1" applyFill="1" applyBorder="1" applyAlignment="1" applyProtection="1">
      <alignment horizontal="center" vertical="center"/>
    </xf>
    <xf numFmtId="0" fontId="104" fillId="0" borderId="53" xfId="0" applyFont="1" applyFill="1" applyBorder="1" applyAlignment="1" applyProtection="1">
      <alignment horizontal="center" vertical="center"/>
    </xf>
    <xf numFmtId="0" fontId="104" fillId="0" borderId="37" xfId="0" applyFont="1" applyFill="1" applyBorder="1" applyAlignment="1" applyProtection="1">
      <alignment horizontal="center" vertical="center" wrapText="1"/>
    </xf>
    <xf numFmtId="0" fontId="104" fillId="0" borderId="53" xfId="0" applyFont="1" applyFill="1" applyBorder="1" applyAlignment="1" applyProtection="1">
      <alignment horizontal="center" vertical="center" wrapText="1"/>
    </xf>
    <xf numFmtId="4" fontId="104" fillId="0" borderId="37" xfId="0" applyNumberFormat="1" applyFont="1" applyFill="1" applyBorder="1" applyAlignment="1" applyProtection="1">
      <alignment horizontal="center" vertical="center" wrapText="1"/>
    </xf>
    <xf numFmtId="4" fontId="104" fillId="0" borderId="39" xfId="0" applyNumberFormat="1" applyFont="1" applyFill="1" applyBorder="1" applyAlignment="1" applyProtection="1">
      <alignment horizontal="center" vertical="center" wrapText="1"/>
    </xf>
    <xf numFmtId="4" fontId="105" fillId="0" borderId="53" xfId="3229" applyNumberFormat="1" applyFont="1" applyFill="1" applyBorder="1" applyAlignment="1" applyProtection="1">
      <alignment horizontal="center" vertical="center"/>
    </xf>
    <xf numFmtId="0" fontId="99" fillId="0" borderId="67" xfId="0" applyFont="1" applyBorder="1" applyAlignment="1">
      <alignment horizontal="center"/>
    </xf>
    <xf numFmtId="0" fontId="99" fillId="0" borderId="69" xfId="0" applyFont="1" applyBorder="1" applyAlignment="1">
      <alignment horizontal="center"/>
    </xf>
    <xf numFmtId="0" fontId="92" fillId="5" borderId="59" xfId="0" applyFont="1" applyFill="1" applyBorder="1" applyAlignment="1" applyProtection="1">
      <alignment horizontal="center" vertical="center"/>
    </xf>
    <xf numFmtId="0" fontId="12" fillId="0" borderId="53" xfId="0" applyFont="1" applyFill="1" applyBorder="1" applyAlignment="1" applyProtection="1">
      <alignment horizontal="center" vertical="center"/>
    </xf>
    <xf numFmtId="0" fontId="12" fillId="0" borderId="70" xfId="0" applyFont="1" applyFill="1" applyBorder="1" applyAlignment="1" applyProtection="1">
      <alignment horizontal="center" vertical="center"/>
    </xf>
    <xf numFmtId="0" fontId="91" fillId="5" borderId="46" xfId="0" applyFont="1" applyFill="1" applyBorder="1" applyAlignment="1" applyProtection="1">
      <alignment horizontal="center" vertical="center" wrapText="1"/>
    </xf>
    <xf numFmtId="0" fontId="91" fillId="5" borderId="38" xfId="0" applyFont="1" applyFill="1" applyBorder="1" applyAlignment="1" applyProtection="1">
      <alignment horizontal="center" vertical="center" wrapText="1"/>
    </xf>
    <xf numFmtId="0" fontId="108" fillId="77" borderId="94" xfId="0" applyFont="1" applyFill="1" applyBorder="1" applyAlignment="1" applyProtection="1">
      <alignment horizontal="center" vertical="center" wrapText="1"/>
    </xf>
    <xf numFmtId="0" fontId="108" fillId="77" borderId="95" xfId="0" applyFont="1" applyFill="1" applyBorder="1" applyAlignment="1" applyProtection="1">
      <alignment horizontal="center" vertical="center" wrapText="1"/>
    </xf>
    <xf numFmtId="0" fontId="108" fillId="77" borderId="97" xfId="0" applyFont="1" applyFill="1" applyBorder="1" applyAlignment="1" applyProtection="1">
      <alignment horizontal="center" vertical="center" wrapText="1"/>
    </xf>
    <xf numFmtId="0" fontId="108" fillId="77" borderId="98" xfId="0" applyFont="1" applyFill="1" applyBorder="1" applyAlignment="1" applyProtection="1">
      <alignment horizontal="center" vertical="center" wrapText="1"/>
    </xf>
    <xf numFmtId="199" fontId="132" fillId="73" borderId="77" xfId="0" applyNumberFormat="1" applyFont="1" applyFill="1" applyBorder="1" applyAlignment="1" applyProtection="1">
      <alignment horizontal="center" vertical="center" wrapText="1"/>
      <protection locked="0"/>
    </xf>
    <xf numFmtId="199" fontId="132" fillId="73" borderId="78" xfId="0" applyNumberFormat="1" applyFont="1" applyFill="1" applyBorder="1" applyAlignment="1" applyProtection="1">
      <alignment horizontal="center" vertical="center" wrapText="1"/>
      <protection locked="0"/>
    </xf>
    <xf numFmtId="0" fontId="110" fillId="77" borderId="75" xfId="0" applyFont="1" applyFill="1" applyBorder="1" applyAlignment="1" applyProtection="1">
      <alignment horizontal="center" vertical="center" wrapText="1"/>
    </xf>
    <xf numFmtId="0" fontId="110" fillId="77" borderId="76" xfId="0" applyFont="1" applyFill="1" applyBorder="1" applyAlignment="1" applyProtection="1">
      <alignment horizontal="center" vertical="center" wrapText="1"/>
    </xf>
    <xf numFmtId="0" fontId="104" fillId="0" borderId="55" xfId="0" applyFont="1" applyFill="1" applyBorder="1" applyAlignment="1" applyProtection="1">
      <alignment horizontal="justify" vertical="center" wrapText="1"/>
    </xf>
    <xf numFmtId="0" fontId="116" fillId="2" borderId="37" xfId="0" applyFont="1" applyFill="1" applyBorder="1" applyAlignment="1" applyProtection="1">
      <alignment horizontal="justify" vertical="center" wrapText="1"/>
    </xf>
    <xf numFmtId="0" fontId="103" fillId="78" borderId="37" xfId="0" applyFont="1" applyFill="1" applyBorder="1" applyAlignment="1" applyProtection="1">
      <alignment horizontal="center" vertical="center" wrapText="1"/>
    </xf>
    <xf numFmtId="0" fontId="116" fillId="0" borderId="39" xfId="0" applyFont="1" applyFill="1" applyBorder="1" applyAlignment="1" applyProtection="1">
      <alignment horizontal="justify" vertical="center" wrapText="1"/>
    </xf>
    <xf numFmtId="0" fontId="116" fillId="0" borderId="43" xfId="0" applyFont="1" applyFill="1" applyBorder="1" applyAlignment="1" applyProtection="1">
      <alignment horizontal="justify" vertical="center" wrapText="1"/>
    </xf>
    <xf numFmtId="0" fontId="124" fillId="0" borderId="36" xfId="0" applyFont="1" applyFill="1" applyBorder="1" applyAlignment="1" applyProtection="1">
      <alignment horizontal="center" vertical="center" wrapText="1"/>
    </xf>
    <xf numFmtId="0" fontId="124" fillId="0" borderId="32" xfId="0" applyFont="1" applyFill="1" applyBorder="1" applyAlignment="1" applyProtection="1">
      <alignment horizontal="center" vertical="center" wrapText="1"/>
    </xf>
    <xf numFmtId="0" fontId="124" fillId="0" borderId="35" xfId="0" applyFont="1" applyFill="1" applyBorder="1" applyAlignment="1" applyProtection="1">
      <alignment horizontal="center" vertical="center" wrapText="1"/>
    </xf>
    <xf numFmtId="0" fontId="104" fillId="0" borderId="65" xfId="0" applyFont="1" applyFill="1" applyBorder="1" applyAlignment="1" applyProtection="1">
      <alignment horizontal="left" vertical="top" wrapText="1"/>
    </xf>
    <xf numFmtId="0" fontId="104" fillId="0" borderId="60" xfId="0" applyFont="1" applyFill="1" applyBorder="1" applyAlignment="1" applyProtection="1">
      <alignment horizontal="left" vertical="top" wrapText="1"/>
    </xf>
    <xf numFmtId="0" fontId="104" fillId="0" borderId="61" xfId="0" applyFont="1" applyFill="1" applyBorder="1" applyAlignment="1" applyProtection="1">
      <alignment horizontal="left" vertical="top" wrapText="1"/>
    </xf>
    <xf numFmtId="0" fontId="104" fillId="0" borderId="49" xfId="0" applyFont="1" applyFill="1" applyBorder="1" applyAlignment="1" applyProtection="1">
      <alignment horizontal="left"/>
    </xf>
    <xf numFmtId="0" fontId="104" fillId="0" borderId="48" xfId="0" applyFont="1" applyFill="1" applyBorder="1" applyAlignment="1" applyProtection="1">
      <alignment horizontal="left"/>
    </xf>
    <xf numFmtId="0" fontId="104" fillId="0" borderId="62" xfId="0" applyFont="1" applyFill="1" applyBorder="1" applyAlignment="1" applyProtection="1">
      <alignment horizontal="left"/>
    </xf>
    <xf numFmtId="0" fontId="104" fillId="0" borderId="66" xfId="0" applyFont="1" applyFill="1" applyBorder="1" applyAlignment="1" applyProtection="1">
      <alignment horizontal="left"/>
    </xf>
    <xf numFmtId="0" fontId="104" fillId="0" borderId="63" xfId="0" applyFont="1" applyFill="1" applyBorder="1" applyAlignment="1" applyProtection="1">
      <alignment horizontal="left"/>
    </xf>
    <xf numFmtId="0" fontId="104" fillId="0" borderId="64" xfId="0" applyFont="1" applyFill="1" applyBorder="1" applyAlignment="1" applyProtection="1">
      <alignment horizontal="left"/>
    </xf>
    <xf numFmtId="0" fontId="103" fillId="0" borderId="55" xfId="0" applyFont="1" applyFill="1" applyBorder="1" applyAlignment="1" applyProtection="1">
      <alignment horizontal="justify" vertical="center" wrapText="1"/>
    </xf>
    <xf numFmtId="0" fontId="103" fillId="82" borderId="37" xfId="0" applyFont="1" applyFill="1" applyBorder="1" applyAlignment="1" applyProtection="1">
      <alignment horizontal="left" vertical="center" wrapText="1"/>
    </xf>
    <xf numFmtId="0" fontId="103" fillId="0" borderId="39" xfId="0" applyFont="1" applyFill="1" applyBorder="1" applyAlignment="1" applyProtection="1">
      <alignment horizontal="center" vertical="center" wrapText="1"/>
    </xf>
    <xf numFmtId="0" fontId="103" fillId="0" borderId="43" xfId="0" applyFont="1" applyFill="1" applyBorder="1" applyAlignment="1" applyProtection="1">
      <alignment horizontal="center" vertical="center" wrapText="1"/>
    </xf>
    <xf numFmtId="0" fontId="104" fillId="82" borderId="37" xfId="0" applyFont="1" applyFill="1" applyBorder="1" applyAlignment="1" applyProtection="1">
      <alignment horizontal="justify" wrapText="1"/>
    </xf>
    <xf numFmtId="0" fontId="116" fillId="70" borderId="28" xfId="7" applyFont="1" applyFill="1" applyBorder="1" applyAlignment="1" applyProtection="1">
      <alignment horizontal="justify" vertical="top" wrapText="1"/>
    </xf>
    <xf numFmtId="0" fontId="116" fillId="0" borderId="28" xfId="0" applyFont="1" applyFill="1" applyBorder="1" applyAlignment="1" applyProtection="1">
      <alignment horizontal="justify" vertical="top" wrapText="1"/>
    </xf>
    <xf numFmtId="0" fontId="116" fillId="70" borderId="29" xfId="0" applyFont="1" applyFill="1" applyBorder="1" applyAlignment="1" applyProtection="1">
      <alignment horizontal="left" vertical="center" wrapText="1"/>
    </xf>
    <xf numFmtId="0" fontId="116" fillId="70" borderId="30" xfId="0" applyFont="1" applyFill="1" applyBorder="1" applyAlignment="1" applyProtection="1">
      <alignment horizontal="left" vertical="center" wrapText="1"/>
    </xf>
    <xf numFmtId="0" fontId="116" fillId="70" borderId="31" xfId="0" applyFont="1" applyFill="1" applyBorder="1" applyAlignment="1" applyProtection="1">
      <alignment horizontal="left" vertical="center" wrapText="1"/>
    </xf>
    <xf numFmtId="0" fontId="103" fillId="82" borderId="37" xfId="0" applyFont="1" applyFill="1" applyBorder="1" applyAlignment="1" applyProtection="1">
      <alignment horizontal="justify" vertical="center" wrapText="1"/>
    </xf>
    <xf numFmtId="0" fontId="103" fillId="0" borderId="28" xfId="7" applyFont="1" applyBorder="1" applyAlignment="1" applyProtection="1">
      <alignment horizontal="left" vertical="center" wrapText="1"/>
    </xf>
    <xf numFmtId="0" fontId="104" fillId="70" borderId="33" xfId="0" applyFont="1" applyFill="1" applyBorder="1" applyAlignment="1" applyProtection="1">
      <alignment horizontal="justify" wrapText="1"/>
    </xf>
    <xf numFmtId="0" fontId="104" fillId="70" borderId="34" xfId="0" applyFont="1" applyFill="1" applyBorder="1" applyAlignment="1" applyProtection="1">
      <alignment horizontal="justify" wrapText="1"/>
    </xf>
    <xf numFmtId="0" fontId="145" fillId="0" borderId="0" xfId="7" applyFont="1" applyAlignment="1" applyProtection="1">
      <alignment horizontal="left"/>
    </xf>
    <xf numFmtId="0" fontId="116" fillId="0" borderId="29" xfId="7" applyFont="1" applyBorder="1" applyAlignment="1" applyProtection="1">
      <alignment horizontal="left" vertical="top" wrapText="1"/>
    </xf>
    <xf numFmtId="0" fontId="116" fillId="0" borderId="30" xfId="7" applyFont="1" applyBorder="1" applyAlignment="1" applyProtection="1">
      <alignment horizontal="left" vertical="top" wrapText="1"/>
    </xf>
    <xf numFmtId="0" fontId="116" fillId="0" borderId="31" xfId="7" applyFont="1" applyBorder="1" applyAlignment="1" applyProtection="1">
      <alignment horizontal="left" vertical="top" wrapText="1"/>
    </xf>
    <xf numFmtId="0" fontId="116" fillId="70" borderId="29" xfId="7" applyFont="1" applyFill="1" applyBorder="1" applyAlignment="1" applyProtection="1">
      <alignment horizontal="justify" vertical="center" wrapText="1"/>
    </xf>
    <xf numFmtId="0" fontId="116" fillId="70" borderId="30" xfId="7" applyFont="1" applyFill="1" applyBorder="1" applyAlignment="1" applyProtection="1">
      <alignment horizontal="justify" vertical="center" wrapText="1"/>
    </xf>
    <xf numFmtId="0" fontId="116" fillId="70" borderId="31" xfId="7" applyFont="1" applyFill="1" applyBorder="1" applyAlignment="1" applyProtection="1">
      <alignment horizontal="justify" vertical="center" wrapText="1"/>
    </xf>
    <xf numFmtId="0" fontId="117" fillId="70" borderId="28" xfId="7" applyFont="1" applyFill="1" applyBorder="1" applyAlignment="1" applyProtection="1">
      <alignment horizontal="justify" vertical="top" wrapText="1"/>
    </xf>
    <xf numFmtId="0" fontId="116" fillId="0" borderId="28" xfId="7" applyFont="1" applyBorder="1" applyAlignment="1" applyProtection="1">
      <alignment horizontal="justify" vertical="top" wrapText="1"/>
    </xf>
    <xf numFmtId="0" fontId="116" fillId="82" borderId="39" xfId="0" applyFont="1" applyFill="1" applyBorder="1" applyAlignment="1" applyProtection="1">
      <alignment horizontal="justify" vertical="center" wrapText="1"/>
    </xf>
    <xf numFmtId="0" fontId="116" fillId="82" borderId="43" xfId="0" applyFont="1" applyFill="1" applyBorder="1" applyAlignment="1" applyProtection="1">
      <alignment horizontal="justify" vertical="center" wrapText="1"/>
    </xf>
    <xf numFmtId="0" fontId="104" fillId="0" borderId="39" xfId="0" applyFont="1" applyFill="1" applyBorder="1" applyAlignment="1" applyProtection="1">
      <alignment horizontal="justify" vertical="center" wrapText="1"/>
    </xf>
    <xf numFmtId="0" fontId="104" fillId="0" borderId="43" xfId="0" applyFont="1" applyFill="1" applyBorder="1" applyAlignment="1" applyProtection="1">
      <alignment horizontal="justify" vertical="center" wrapText="1"/>
    </xf>
    <xf numFmtId="4" fontId="104" fillId="82" borderId="39" xfId="1" applyNumberFormat="1" applyFont="1" applyFill="1" applyBorder="1" applyAlignment="1" applyProtection="1">
      <alignment horizontal="left" vertical="center"/>
    </xf>
    <xf numFmtId="4" fontId="104" fillId="82" borderId="43" xfId="1" applyNumberFormat="1" applyFont="1" applyFill="1" applyBorder="1" applyAlignment="1" applyProtection="1">
      <alignment horizontal="left" vertical="center"/>
    </xf>
    <xf numFmtId="0" fontId="104" fillId="0" borderId="37" xfId="0" applyFont="1" applyFill="1" applyBorder="1" applyAlignment="1" applyProtection="1">
      <alignment horizontal="justify" vertical="center" wrapText="1"/>
    </xf>
    <xf numFmtId="0" fontId="104" fillId="82" borderId="37" xfId="0" applyFont="1" applyFill="1" applyBorder="1" applyAlignment="1" applyProtection="1">
      <alignment horizontal="justify" vertical="center" wrapText="1"/>
    </xf>
    <xf numFmtId="0" fontId="98" fillId="76" borderId="54" xfId="0" applyFont="1" applyFill="1" applyBorder="1" applyAlignment="1" applyProtection="1">
      <alignment horizontal="right" textRotation="90"/>
    </xf>
    <xf numFmtId="0" fontId="98" fillId="76" borderId="47" xfId="0" applyFont="1" applyFill="1" applyBorder="1" applyAlignment="1" applyProtection="1">
      <alignment horizontal="right" textRotation="90"/>
    </xf>
    <xf numFmtId="1" fontId="129" fillId="77" borderId="54" xfId="11" applyNumberFormat="1" applyFont="1" applyFill="1" applyBorder="1" applyAlignment="1" applyProtection="1">
      <alignment horizontal="center" vertical="center"/>
    </xf>
    <xf numFmtId="1" fontId="129" fillId="77" borderId="55" xfId="11" applyNumberFormat="1" applyFont="1" applyFill="1" applyBorder="1" applyAlignment="1" applyProtection="1">
      <alignment horizontal="center" vertical="center"/>
    </xf>
    <xf numFmtId="1" fontId="129" fillId="81" borderId="54" xfId="11" applyNumberFormat="1" applyFont="1" applyFill="1" applyBorder="1" applyAlignment="1" applyProtection="1">
      <alignment horizontal="center" vertical="center"/>
    </xf>
    <xf numFmtId="1" fontId="129" fillId="81" borderId="55" xfId="11" applyNumberFormat="1" applyFont="1" applyFill="1" applyBorder="1" applyAlignment="1" applyProtection="1">
      <alignment horizontal="center" vertical="center"/>
    </xf>
    <xf numFmtId="0" fontId="103" fillId="0" borderId="37" xfId="7" applyFont="1" applyBorder="1" applyAlignment="1" applyProtection="1">
      <alignment horizontal="justify" vertical="center" wrapText="1"/>
    </xf>
    <xf numFmtId="1" fontId="104" fillId="0" borderId="53" xfId="12" applyNumberFormat="1" applyFont="1" applyFill="1" applyBorder="1" applyAlignment="1" applyProtection="1">
      <alignment horizontal="center" vertical="center" wrapText="1"/>
    </xf>
    <xf numFmtId="1" fontId="104" fillId="0" borderId="70" xfId="12" applyNumberFormat="1" applyFont="1" applyFill="1" applyBorder="1" applyAlignment="1" applyProtection="1">
      <alignment horizontal="center"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3" fillId="0" borderId="39" xfId="12" applyFont="1" applyFill="1" applyBorder="1" applyAlignment="1">
      <alignment horizontal="justify" vertical="center" wrapText="1"/>
    </xf>
    <xf numFmtId="0" fontId="103" fillId="0" borderId="43" xfId="12" applyFont="1" applyFill="1" applyBorder="1" applyAlignment="1">
      <alignment horizontal="justify" vertical="center" wrapText="1"/>
    </xf>
    <xf numFmtId="0" fontId="103" fillId="0" borderId="37" xfId="12" applyFont="1" applyFill="1" applyBorder="1" applyAlignment="1">
      <alignment horizontal="justify" vertical="center" wrapText="1"/>
    </xf>
    <xf numFmtId="0" fontId="103" fillId="0" borderId="37" xfId="12" applyFont="1" applyFill="1" applyBorder="1" applyAlignment="1">
      <alignment horizontal="left" vertical="center" wrapText="1"/>
    </xf>
    <xf numFmtId="1" fontId="108" fillId="79" borderId="54" xfId="12" applyNumberFormat="1" applyFont="1" applyFill="1" applyBorder="1" applyAlignment="1" applyProtection="1">
      <alignment horizontal="center" vertical="center" wrapText="1"/>
    </xf>
    <xf numFmtId="0" fontId="116" fillId="0" borderId="55" xfId="7" applyFont="1" applyBorder="1" applyAlignment="1" applyProtection="1">
      <alignment horizontal="left" vertical="center" wrapText="1"/>
    </xf>
    <xf numFmtId="0" fontId="116" fillId="80" borderId="37" xfId="7" applyFont="1" applyFill="1" applyBorder="1" applyAlignment="1" applyProtection="1">
      <alignment horizontal="justify" vertical="center" wrapText="1"/>
    </xf>
    <xf numFmtId="1" fontId="10" fillId="2" borderId="70" xfId="12" applyNumberFormat="1" applyFont="1" applyFill="1" applyBorder="1" applyAlignment="1" applyProtection="1">
      <alignment horizontal="center" vertical="center" wrapText="1"/>
    </xf>
    <xf numFmtId="1" fontId="10" fillId="2" borderId="51" xfId="12" applyNumberFormat="1" applyFont="1" applyFill="1" applyBorder="1" applyAlignment="1" applyProtection="1">
      <alignment horizontal="center" vertical="center" wrapText="1"/>
    </xf>
    <xf numFmtId="1" fontId="88" fillId="0" borderId="53" xfId="12" applyNumberFormat="1" applyFont="1" applyFill="1" applyBorder="1" applyAlignment="1" applyProtection="1">
      <alignment horizontal="center" vertical="center" wrapText="1"/>
    </xf>
    <xf numFmtId="1" fontId="88" fillId="0" borderId="70" xfId="12" applyNumberFormat="1" applyFont="1" applyFill="1" applyBorder="1" applyAlignment="1" applyProtection="1">
      <alignment horizontal="center" vertical="center" wrapText="1"/>
    </xf>
    <xf numFmtId="0" fontId="91" fillId="4" borderId="46" xfId="0" applyFont="1" applyFill="1" applyBorder="1" applyAlignment="1" applyProtection="1">
      <alignment horizontal="center" vertical="center" wrapText="1"/>
    </xf>
    <xf numFmtId="0" fontId="91" fillId="4" borderId="38" xfId="0" applyFont="1" applyFill="1" applyBorder="1" applyAlignment="1" applyProtection="1">
      <alignment horizontal="center" vertical="center" wrapText="1"/>
    </xf>
    <xf numFmtId="0" fontId="92" fillId="4" borderId="59" xfId="0" applyFont="1" applyFill="1" applyBorder="1" applyAlignment="1" applyProtection="1">
      <alignment horizontal="center" vertical="center"/>
    </xf>
    <xf numFmtId="0" fontId="7" fillId="0" borderId="53"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0" fillId="0" borderId="0" xfId="0" applyAlignment="1">
      <alignment horizontal="center"/>
    </xf>
    <xf numFmtId="0" fontId="0" fillId="0" borderId="0" xfId="0" applyAlignment="1">
      <alignment horizontal="right"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006600"/>
      <color rgb="FF8C4799"/>
      <color rgb="FFEAD1DC"/>
      <color rgb="FFFFF2C9"/>
      <color rgb="FFD9EAD3"/>
      <color rgb="FFEBFFEB"/>
      <color rgb="FFEFECF4"/>
      <color rgb="FFEBF6F9"/>
      <color rgb="FFF6E7E6"/>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27314</xdr:colOff>
      <xdr:row>116</xdr:row>
      <xdr:rowOff>384056</xdr:rowOff>
    </xdr:from>
    <xdr:ext cx="2927468" cy="215700"/>
    <mc:AlternateContent xmlns:mc="http://schemas.openxmlformats.org/markup-compatibility/2006" xmlns:a14="http://schemas.microsoft.com/office/drawing/2010/main">
      <mc:Choice Requires="a14">
        <xdr:sp macro="" textlink="">
          <xdr:nvSpPr>
            <xdr:cNvPr id="2" name="TextBox 1"/>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Choice>
      <mc:Fallback xmlns="">
        <xdr:sp macro="" textlink="">
          <xdr:nvSpPr>
            <xdr:cNvPr id="2" name="TextBox 1"/>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28"/>
  <sheetViews>
    <sheetView tabSelected="1" zoomScale="110" zoomScaleNormal="110" workbookViewId="0">
      <selection activeCell="A7" sqref="A7:H8"/>
    </sheetView>
  </sheetViews>
  <sheetFormatPr defaultRowHeight="18.75"/>
  <cols>
    <col min="1" max="1" width="5" style="51"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40" hidden="1" customWidth="1"/>
    <col min="12" max="12" width="17.42578125" style="40" hidden="1" customWidth="1"/>
    <col min="13" max="13" width="16.140625" style="40" hidden="1" customWidth="1"/>
    <col min="14" max="14" width="9.140625" style="50" hidden="1" customWidth="1"/>
    <col min="15" max="15" width="9.140625" style="5" hidden="1" customWidth="1"/>
    <col min="16" max="16" width="0.7109375" style="1" customWidth="1"/>
    <col min="17" max="17" width="16.42578125" style="1" customWidth="1"/>
    <col min="18" max="16384" width="9.140625" style="1"/>
  </cols>
  <sheetData>
    <row r="1" spans="1:18">
      <c r="E1" s="381" t="s">
        <v>232</v>
      </c>
      <c r="F1" s="381"/>
      <c r="G1" s="381"/>
      <c r="H1" s="381"/>
    </row>
    <row r="2" spans="1:18" ht="12.75" customHeight="1">
      <c r="A2" s="172" t="s">
        <v>135</v>
      </c>
      <c r="B2" s="204"/>
      <c r="C2" s="204"/>
      <c r="D2" s="204"/>
      <c r="E2" s="204"/>
      <c r="F2" s="204"/>
      <c r="G2" s="204"/>
      <c r="H2" s="204"/>
      <c r="I2" s="3"/>
      <c r="J2" s="2"/>
      <c r="K2" s="17"/>
      <c r="L2" s="17"/>
      <c r="M2" s="17"/>
      <c r="N2" s="18"/>
      <c r="O2" s="3"/>
      <c r="P2" s="2"/>
      <c r="Q2" s="2"/>
      <c r="R2" s="2"/>
    </row>
    <row r="3" spans="1:18" ht="12.75" customHeight="1">
      <c r="A3" s="260" t="s">
        <v>51</v>
      </c>
      <c r="B3" s="260"/>
      <c r="C3" s="260"/>
      <c r="D3" s="261"/>
      <c r="E3" s="226"/>
      <c r="F3" s="226"/>
      <c r="G3" s="226"/>
      <c r="H3" s="226"/>
      <c r="I3" s="3"/>
      <c r="J3" s="2"/>
      <c r="K3" s="17"/>
      <c r="L3" s="17"/>
      <c r="M3" s="17"/>
      <c r="N3" s="18"/>
      <c r="O3" s="3"/>
      <c r="P3" s="2"/>
      <c r="Q3" s="2"/>
      <c r="R3" s="2"/>
    </row>
    <row r="4" spans="1:18" ht="11.25" customHeight="1">
      <c r="A4" s="260"/>
      <c r="B4" s="260"/>
      <c r="C4" s="260"/>
      <c r="D4" s="261"/>
      <c r="E4" s="227"/>
      <c r="F4" s="228"/>
      <c r="G4" s="228"/>
      <c r="H4" s="229"/>
      <c r="I4" s="3"/>
      <c r="J4" s="2"/>
      <c r="K4" s="17"/>
      <c r="L4" s="17"/>
      <c r="M4" s="17"/>
      <c r="N4" s="18"/>
      <c r="O4" s="3"/>
      <c r="P4" s="2"/>
      <c r="Q4" s="2"/>
      <c r="R4" s="2"/>
    </row>
    <row r="5" spans="1:18" ht="7.5" customHeight="1" thickBot="1">
      <c r="A5" s="260"/>
      <c r="B5" s="260"/>
      <c r="C5" s="260"/>
      <c r="D5" s="261"/>
      <c r="E5" s="183"/>
      <c r="F5" s="230"/>
      <c r="G5" s="230"/>
      <c r="H5" s="231"/>
      <c r="I5" s="3"/>
      <c r="J5" s="2"/>
      <c r="K5" s="17"/>
      <c r="L5" s="17"/>
      <c r="M5" s="17"/>
      <c r="N5" s="18"/>
      <c r="O5" s="3"/>
      <c r="P5" s="2"/>
      <c r="Q5" s="2"/>
      <c r="R5" s="2"/>
    </row>
    <row r="6" spans="1:18" ht="34.5" customHeight="1" thickTop="1" thickBot="1">
      <c r="A6" s="232" t="s">
        <v>138</v>
      </c>
      <c r="B6" s="233"/>
      <c r="C6" s="234" t="s">
        <v>233</v>
      </c>
      <c r="D6" s="235"/>
      <c r="E6" s="235"/>
      <c r="F6" s="235"/>
      <c r="G6" s="235"/>
      <c r="H6" s="236"/>
      <c r="I6" s="182"/>
      <c r="J6" s="13"/>
      <c r="K6" s="17"/>
      <c r="L6" s="17"/>
      <c r="M6" s="17"/>
      <c r="N6" s="18"/>
      <c r="O6" s="3"/>
      <c r="P6" s="2"/>
      <c r="Q6" s="2"/>
      <c r="R6" s="2"/>
    </row>
    <row r="7" spans="1:18" ht="10.5" customHeight="1" thickTop="1">
      <c r="A7" s="270" t="s">
        <v>137</v>
      </c>
      <c r="B7" s="271"/>
      <c r="C7" s="271"/>
      <c r="D7" s="271"/>
      <c r="E7" s="271"/>
      <c r="F7" s="271"/>
      <c r="G7" s="271"/>
      <c r="H7" s="272"/>
      <c r="I7" s="276"/>
      <c r="J7" s="278"/>
      <c r="K7" s="17"/>
      <c r="L7" s="17"/>
      <c r="M7" s="17"/>
      <c r="N7" s="18"/>
      <c r="O7" s="3"/>
      <c r="P7" s="2"/>
      <c r="Q7" s="2"/>
      <c r="R7" s="2"/>
    </row>
    <row r="8" spans="1:18" ht="6" customHeight="1">
      <c r="A8" s="273"/>
      <c r="B8" s="274"/>
      <c r="C8" s="274"/>
      <c r="D8" s="274"/>
      <c r="E8" s="274"/>
      <c r="F8" s="274"/>
      <c r="G8" s="274"/>
      <c r="H8" s="275"/>
      <c r="I8" s="277"/>
      <c r="J8" s="279"/>
      <c r="K8" s="17"/>
      <c r="L8" s="17"/>
      <c r="M8" s="17"/>
      <c r="N8" s="18"/>
      <c r="O8" s="3"/>
      <c r="P8" s="2"/>
      <c r="Q8" s="2"/>
      <c r="R8" s="2"/>
    </row>
    <row r="9" spans="1:18" ht="44.25" customHeight="1">
      <c r="A9" s="289"/>
      <c r="B9" s="280" t="s">
        <v>224</v>
      </c>
      <c r="C9" s="282" t="s">
        <v>0</v>
      </c>
      <c r="D9" s="284" t="s">
        <v>1</v>
      </c>
      <c r="E9" s="282" t="s">
        <v>2</v>
      </c>
      <c r="F9" s="286" t="s">
        <v>3</v>
      </c>
      <c r="G9" s="286"/>
      <c r="H9" s="287"/>
      <c r="I9" s="277"/>
      <c r="J9" s="279"/>
      <c r="K9" s="17"/>
      <c r="L9" s="17"/>
      <c r="M9" s="17"/>
      <c r="N9" s="18"/>
      <c r="O9" s="3"/>
      <c r="P9" s="2"/>
      <c r="Q9" s="2"/>
      <c r="R9" s="2"/>
    </row>
    <row r="10" spans="1:18" ht="22.5" customHeight="1" thickBot="1">
      <c r="A10" s="290"/>
      <c r="B10" s="281"/>
      <c r="C10" s="283"/>
      <c r="D10" s="285"/>
      <c r="E10" s="283"/>
      <c r="F10" s="288" t="s">
        <v>27</v>
      </c>
      <c r="G10" s="288"/>
      <c r="H10" s="168" t="s">
        <v>98</v>
      </c>
      <c r="I10" s="277"/>
      <c r="J10" s="279"/>
      <c r="K10" s="17"/>
      <c r="L10" s="17"/>
      <c r="M10" s="17"/>
      <c r="N10" s="18"/>
      <c r="O10" s="3"/>
      <c r="P10" s="2"/>
      <c r="Q10" s="2"/>
      <c r="R10" s="2"/>
    </row>
    <row r="11" spans="1:18" ht="21" customHeight="1" thickTop="1">
      <c r="A11" s="215" t="s">
        <v>118</v>
      </c>
      <c r="B11" s="216"/>
      <c r="C11" s="216"/>
      <c r="D11" s="216"/>
      <c r="E11" s="216"/>
      <c r="F11" s="189"/>
      <c r="G11" s="221" t="s">
        <v>129</v>
      </c>
      <c r="H11" s="222"/>
      <c r="I11" s="258" t="s">
        <v>36</v>
      </c>
      <c r="J11" s="259"/>
      <c r="K11" s="17"/>
      <c r="L11" s="267" t="s">
        <v>37</v>
      </c>
      <c r="M11" s="267"/>
      <c r="N11" s="18"/>
      <c r="O11" s="3"/>
      <c r="P11" s="2"/>
      <c r="Q11" s="2"/>
      <c r="R11" s="2"/>
    </row>
    <row r="12" spans="1:18" ht="15.75" customHeight="1" thickBot="1">
      <c r="A12" s="217"/>
      <c r="B12" s="218"/>
      <c r="C12" s="218"/>
      <c r="D12" s="218"/>
      <c r="E12" s="218"/>
      <c r="F12" s="190"/>
      <c r="G12" s="219">
        <v>1</v>
      </c>
      <c r="H12" s="220"/>
      <c r="I12" s="268">
        <f>G12</f>
        <v>1</v>
      </c>
      <c r="J12" s="269"/>
      <c r="K12" s="17"/>
      <c r="L12" s="19"/>
      <c r="M12" s="19"/>
      <c r="N12" s="18"/>
      <c r="O12" s="3"/>
      <c r="P12" s="2"/>
      <c r="Q12" s="2"/>
      <c r="R12" s="2"/>
    </row>
    <row r="13" spans="1:18" ht="84.75" customHeight="1" thickTop="1">
      <c r="A13" s="352"/>
      <c r="B13" s="184">
        <v>100</v>
      </c>
      <c r="C13" s="185" t="s">
        <v>139</v>
      </c>
      <c r="D13" s="186"/>
      <c r="E13" s="187" t="s">
        <v>225</v>
      </c>
      <c r="F13" s="188" t="s">
        <v>29</v>
      </c>
      <c r="G13" s="224" t="s">
        <v>28</v>
      </c>
      <c r="H13" s="225"/>
      <c r="I13" s="61"/>
      <c r="J13" s="62"/>
      <c r="K13" s="63"/>
      <c r="L13" s="63"/>
      <c r="M13" s="63"/>
      <c r="N13" s="64"/>
      <c r="O13" s="65"/>
      <c r="P13" s="66"/>
      <c r="Q13" s="66"/>
      <c r="R13" s="2"/>
    </row>
    <row r="14" spans="1:18" ht="114.75">
      <c r="A14" s="352"/>
      <c r="B14" s="67" t="s">
        <v>57</v>
      </c>
      <c r="C14" s="68" t="s">
        <v>140</v>
      </c>
      <c r="D14" s="69" t="s">
        <v>4</v>
      </c>
      <c r="E14" s="165" t="s">
        <v>141</v>
      </c>
      <c r="F14" s="70">
        <f t="shared" ref="F14:F18" si="0">K14*$I$12</f>
        <v>5374</v>
      </c>
      <c r="G14" s="70">
        <f t="shared" ref="G14:H18" si="1">L14*$I$12</f>
        <v>4607</v>
      </c>
      <c r="H14" s="70">
        <f t="shared" si="1"/>
        <v>190</v>
      </c>
      <c r="I14" s="12"/>
      <c r="J14" s="13"/>
      <c r="K14" s="22">
        <v>5374</v>
      </c>
      <c r="L14" s="22">
        <v>4607</v>
      </c>
      <c r="M14" s="21">
        <v>190</v>
      </c>
      <c r="N14" s="18"/>
      <c r="O14" s="3"/>
      <c r="P14" s="2"/>
      <c r="Q14" s="2"/>
      <c r="R14" s="2"/>
    </row>
    <row r="15" spans="1:18" ht="114.75">
      <c r="A15" s="352"/>
      <c r="B15" s="67" t="s">
        <v>58</v>
      </c>
      <c r="C15" s="68" t="s">
        <v>142</v>
      </c>
      <c r="D15" s="69" t="s">
        <v>4</v>
      </c>
      <c r="E15" s="165" t="s">
        <v>143</v>
      </c>
      <c r="F15" s="70">
        <f t="shared" si="0"/>
        <v>3950</v>
      </c>
      <c r="G15" s="70">
        <f t="shared" si="1"/>
        <v>3331</v>
      </c>
      <c r="H15" s="70">
        <f t="shared" si="1"/>
        <v>156</v>
      </c>
      <c r="I15" s="10"/>
      <c r="J15" s="13"/>
      <c r="K15" s="22">
        <v>3950</v>
      </c>
      <c r="L15" s="22">
        <v>3331</v>
      </c>
      <c r="M15" s="21">
        <v>156</v>
      </c>
      <c r="N15" s="18"/>
      <c r="O15" s="3"/>
      <c r="P15" s="2"/>
      <c r="Q15" s="2"/>
      <c r="R15" s="2"/>
    </row>
    <row r="16" spans="1:18" ht="114.75">
      <c r="A16" s="352"/>
      <c r="B16" s="67" t="s">
        <v>59</v>
      </c>
      <c r="C16" s="68" t="s">
        <v>144</v>
      </c>
      <c r="D16" s="69" t="s">
        <v>4</v>
      </c>
      <c r="E16" s="165" t="s">
        <v>145</v>
      </c>
      <c r="F16" s="70">
        <f t="shared" si="0"/>
        <v>3454</v>
      </c>
      <c r="G16" s="70">
        <f t="shared" si="1"/>
        <v>2937</v>
      </c>
      <c r="H16" s="70">
        <f t="shared" si="1"/>
        <v>149</v>
      </c>
      <c r="I16" s="10"/>
      <c r="J16" s="13"/>
      <c r="K16" s="22">
        <v>3454</v>
      </c>
      <c r="L16" s="22">
        <v>2937</v>
      </c>
      <c r="M16" s="21">
        <v>149</v>
      </c>
      <c r="N16" s="18"/>
      <c r="O16" s="3"/>
      <c r="P16" s="2"/>
      <c r="Q16" s="2"/>
      <c r="R16" s="2"/>
    </row>
    <row r="17" spans="1:18" ht="114.75">
      <c r="A17" s="352"/>
      <c r="B17" s="67" t="s">
        <v>60</v>
      </c>
      <c r="C17" s="68" t="s">
        <v>146</v>
      </c>
      <c r="D17" s="69" t="s">
        <v>4</v>
      </c>
      <c r="E17" s="165" t="s">
        <v>143</v>
      </c>
      <c r="F17" s="70">
        <f t="shared" si="0"/>
        <v>2752</v>
      </c>
      <c r="G17" s="70">
        <f t="shared" si="1"/>
        <v>2141</v>
      </c>
      <c r="H17" s="70">
        <f t="shared" si="1"/>
        <v>136</v>
      </c>
      <c r="I17" s="10"/>
      <c r="J17" s="13"/>
      <c r="K17" s="22">
        <v>2752</v>
      </c>
      <c r="L17" s="22">
        <v>2141</v>
      </c>
      <c r="M17" s="21">
        <v>136</v>
      </c>
      <c r="N17" s="18"/>
      <c r="O17" s="3"/>
      <c r="P17" s="2"/>
      <c r="Q17" s="2"/>
      <c r="R17" s="2"/>
    </row>
    <row r="18" spans="1:18" ht="112.5" customHeight="1">
      <c r="A18" s="352"/>
      <c r="B18" s="67" t="s">
        <v>61</v>
      </c>
      <c r="C18" s="68" t="s">
        <v>147</v>
      </c>
      <c r="D18" s="69" t="s">
        <v>4</v>
      </c>
      <c r="E18" s="68" t="s">
        <v>143</v>
      </c>
      <c r="F18" s="70">
        <f t="shared" si="0"/>
        <v>2509</v>
      </c>
      <c r="G18" s="70">
        <f t="shared" si="1"/>
        <v>1984</v>
      </c>
      <c r="H18" s="70">
        <f t="shared" si="1"/>
        <v>122</v>
      </c>
      <c r="I18" s="10"/>
      <c r="J18" s="13"/>
      <c r="K18" s="22">
        <v>2509</v>
      </c>
      <c r="L18" s="22">
        <v>1984</v>
      </c>
      <c r="M18" s="21">
        <v>122</v>
      </c>
      <c r="N18" s="18"/>
      <c r="O18" s="3"/>
      <c r="P18" s="2"/>
      <c r="Q18" s="2"/>
      <c r="R18" s="2"/>
    </row>
    <row r="19" spans="1:18" ht="103.5" customHeight="1">
      <c r="A19" s="352"/>
      <c r="B19" s="59">
        <v>101</v>
      </c>
      <c r="C19" s="60" t="s">
        <v>148</v>
      </c>
      <c r="D19" s="58"/>
      <c r="E19" s="166" t="s">
        <v>149</v>
      </c>
      <c r="F19" s="71"/>
      <c r="G19" s="71"/>
      <c r="H19" s="71"/>
      <c r="I19" s="10"/>
      <c r="J19" s="13"/>
      <c r="K19" s="23"/>
      <c r="L19" s="22"/>
      <c r="M19" s="24"/>
      <c r="N19" s="18"/>
      <c r="O19" s="3"/>
      <c r="P19" s="2"/>
      <c r="Q19" s="2"/>
      <c r="R19" s="2"/>
    </row>
    <row r="20" spans="1:18" ht="114.75">
      <c r="A20" s="352"/>
      <c r="B20" s="67" t="s">
        <v>62</v>
      </c>
      <c r="C20" s="68" t="s">
        <v>150</v>
      </c>
      <c r="D20" s="69" t="s">
        <v>4</v>
      </c>
      <c r="E20" s="165" t="s">
        <v>145</v>
      </c>
      <c r="F20" s="70">
        <f>K20*$I$12</f>
        <v>6421</v>
      </c>
      <c r="G20" s="70">
        <f t="shared" ref="G20:H29" si="2">L20*$I$12</f>
        <v>5487</v>
      </c>
      <c r="H20" s="70">
        <f t="shared" si="2"/>
        <v>165</v>
      </c>
      <c r="I20" s="10"/>
      <c r="J20" s="13"/>
      <c r="K20" s="22">
        <v>6421</v>
      </c>
      <c r="L20" s="22">
        <v>5487</v>
      </c>
      <c r="M20" s="22">
        <v>165</v>
      </c>
      <c r="N20" s="18"/>
      <c r="O20" s="3"/>
      <c r="P20" s="2"/>
      <c r="Q20" s="2"/>
      <c r="R20" s="2"/>
    </row>
    <row r="21" spans="1:18" ht="108.75" customHeight="1">
      <c r="A21" s="352"/>
      <c r="B21" s="67" t="s">
        <v>63</v>
      </c>
      <c r="C21" s="68" t="s">
        <v>142</v>
      </c>
      <c r="D21" s="69" t="s">
        <v>4</v>
      </c>
      <c r="E21" s="165" t="s">
        <v>143</v>
      </c>
      <c r="F21" s="70">
        <f t="shared" ref="F21:F24" si="3">K21*$I$12</f>
        <v>5700</v>
      </c>
      <c r="G21" s="70">
        <f t="shared" si="2"/>
        <v>4890</v>
      </c>
      <c r="H21" s="70">
        <f t="shared" si="2"/>
        <v>170</v>
      </c>
      <c r="I21" s="10"/>
      <c r="J21" s="13"/>
      <c r="K21" s="22">
        <v>5700</v>
      </c>
      <c r="L21" s="22">
        <v>4890</v>
      </c>
      <c r="M21" s="22">
        <v>170</v>
      </c>
      <c r="N21" s="18"/>
      <c r="O21" s="3"/>
      <c r="P21" s="2"/>
      <c r="Q21" s="2"/>
      <c r="R21" s="2"/>
    </row>
    <row r="22" spans="1:18" ht="106.5" customHeight="1">
      <c r="A22" s="352"/>
      <c r="B22" s="67" t="s">
        <v>64</v>
      </c>
      <c r="C22" s="68" t="s">
        <v>144</v>
      </c>
      <c r="D22" s="69" t="s">
        <v>4</v>
      </c>
      <c r="E22" s="165" t="s">
        <v>151</v>
      </c>
      <c r="F22" s="70">
        <f t="shared" si="3"/>
        <v>4374</v>
      </c>
      <c r="G22" s="70">
        <f t="shared" si="2"/>
        <v>3698</v>
      </c>
      <c r="H22" s="70">
        <f t="shared" si="2"/>
        <v>152</v>
      </c>
      <c r="I22" s="10"/>
      <c r="J22" s="13"/>
      <c r="K22" s="22">
        <v>4374</v>
      </c>
      <c r="L22" s="22">
        <v>3698</v>
      </c>
      <c r="M22" s="22">
        <v>152</v>
      </c>
      <c r="N22" s="18"/>
      <c r="O22" s="3"/>
      <c r="P22" s="2"/>
      <c r="Q22" s="2"/>
      <c r="R22" s="2"/>
    </row>
    <row r="23" spans="1:18" ht="114.75">
      <c r="A23" s="352"/>
      <c r="B23" s="67" t="s">
        <v>65</v>
      </c>
      <c r="C23" s="68" t="s">
        <v>152</v>
      </c>
      <c r="D23" s="69" t="s">
        <v>4</v>
      </c>
      <c r="E23" s="165" t="s">
        <v>145</v>
      </c>
      <c r="F23" s="70">
        <f t="shared" si="3"/>
        <v>3222</v>
      </c>
      <c r="G23" s="70">
        <f t="shared" si="2"/>
        <v>2649</v>
      </c>
      <c r="H23" s="70">
        <f t="shared" si="2"/>
        <v>139</v>
      </c>
      <c r="I23" s="10"/>
      <c r="J23" s="13"/>
      <c r="K23" s="22">
        <v>3222</v>
      </c>
      <c r="L23" s="22">
        <v>2649</v>
      </c>
      <c r="M23" s="22">
        <v>139</v>
      </c>
      <c r="N23" s="18"/>
      <c r="O23" s="3"/>
      <c r="P23" s="2"/>
      <c r="Q23" s="2"/>
      <c r="R23" s="2"/>
    </row>
    <row r="24" spans="1:18" ht="114.75">
      <c r="A24" s="352"/>
      <c r="B24" s="67" t="s">
        <v>66</v>
      </c>
      <c r="C24" s="68" t="s">
        <v>153</v>
      </c>
      <c r="D24" s="69" t="s">
        <v>4</v>
      </c>
      <c r="E24" s="165" t="s">
        <v>145</v>
      </c>
      <c r="F24" s="70">
        <f t="shared" si="3"/>
        <v>2397</v>
      </c>
      <c r="G24" s="70">
        <f t="shared" si="2"/>
        <v>1920</v>
      </c>
      <c r="H24" s="70">
        <f t="shared" si="2"/>
        <v>132</v>
      </c>
      <c r="I24" s="10"/>
      <c r="J24" s="13"/>
      <c r="K24" s="22">
        <v>2397</v>
      </c>
      <c r="L24" s="22">
        <v>1920</v>
      </c>
      <c r="M24" s="22">
        <v>132</v>
      </c>
      <c r="N24" s="18"/>
      <c r="O24" s="3"/>
      <c r="P24" s="2"/>
      <c r="Q24" s="2"/>
      <c r="R24" s="2"/>
    </row>
    <row r="25" spans="1:18" ht="38.25">
      <c r="A25" s="352"/>
      <c r="B25" s="72">
        <v>102</v>
      </c>
      <c r="C25" s="73" t="s">
        <v>49</v>
      </c>
      <c r="D25" s="74"/>
      <c r="E25" s="252" t="s">
        <v>100</v>
      </c>
      <c r="F25" s="253"/>
      <c r="G25" s="71"/>
      <c r="H25" s="71"/>
      <c r="I25" s="10"/>
      <c r="J25" s="13"/>
      <c r="K25" s="22"/>
      <c r="L25" s="22"/>
      <c r="M25" s="22"/>
      <c r="N25" s="18"/>
      <c r="O25" s="3"/>
      <c r="P25" s="2"/>
      <c r="Q25" s="2"/>
      <c r="R25" s="2"/>
    </row>
    <row r="26" spans="1:18" ht="18" customHeight="1">
      <c r="A26" s="352"/>
      <c r="B26" s="67" t="s">
        <v>67</v>
      </c>
      <c r="C26" s="68" t="s">
        <v>154</v>
      </c>
      <c r="D26" s="69" t="s">
        <v>18</v>
      </c>
      <c r="E26" s="254" t="s">
        <v>35</v>
      </c>
      <c r="F26" s="255"/>
      <c r="G26" s="70">
        <f t="shared" si="2"/>
        <v>137</v>
      </c>
      <c r="H26" s="70">
        <f t="shared" si="2"/>
        <v>15.07</v>
      </c>
      <c r="I26" s="10"/>
      <c r="J26" s="13"/>
      <c r="K26" s="22"/>
      <c r="L26" s="22">
        <v>137</v>
      </c>
      <c r="M26" s="22">
        <v>15.07</v>
      </c>
      <c r="N26" s="18"/>
      <c r="O26" s="3"/>
      <c r="P26" s="2"/>
      <c r="Q26" s="2"/>
      <c r="R26" s="2"/>
    </row>
    <row r="27" spans="1:18" ht="18.75" customHeight="1">
      <c r="A27" s="352"/>
      <c r="B27" s="67" t="s">
        <v>68</v>
      </c>
      <c r="C27" s="68" t="s">
        <v>155</v>
      </c>
      <c r="D27" s="69" t="s">
        <v>18</v>
      </c>
      <c r="E27" s="254" t="s">
        <v>35</v>
      </c>
      <c r="F27" s="255"/>
      <c r="G27" s="70">
        <f t="shared" si="2"/>
        <v>200</v>
      </c>
      <c r="H27" s="70">
        <f t="shared" si="2"/>
        <v>22</v>
      </c>
      <c r="I27" s="10"/>
      <c r="J27" s="13"/>
      <c r="K27" s="22"/>
      <c r="L27" s="22">
        <v>200</v>
      </c>
      <c r="M27" s="22">
        <v>22</v>
      </c>
      <c r="N27" s="18"/>
      <c r="O27" s="3"/>
      <c r="P27" s="2"/>
      <c r="Q27" s="2"/>
      <c r="R27" s="2"/>
    </row>
    <row r="28" spans="1:18" ht="18" customHeight="1">
      <c r="A28" s="352"/>
      <c r="B28" s="67" t="s">
        <v>69</v>
      </c>
      <c r="C28" s="68" t="s">
        <v>156</v>
      </c>
      <c r="D28" s="69" t="s">
        <v>18</v>
      </c>
      <c r="E28" s="254" t="s">
        <v>35</v>
      </c>
      <c r="F28" s="255"/>
      <c r="G28" s="70">
        <f t="shared" si="2"/>
        <v>303</v>
      </c>
      <c r="H28" s="70">
        <f t="shared" si="2"/>
        <v>33.33</v>
      </c>
      <c r="I28" s="10"/>
      <c r="J28" s="14"/>
      <c r="K28" s="22"/>
      <c r="L28" s="22">
        <v>303</v>
      </c>
      <c r="M28" s="22">
        <v>33.33</v>
      </c>
      <c r="N28" s="25"/>
      <c r="O28" s="3"/>
      <c r="P28" s="2"/>
      <c r="Q28" s="2"/>
      <c r="R28" s="2"/>
    </row>
    <row r="29" spans="1:18" ht="269.25" customHeight="1">
      <c r="A29" s="352"/>
      <c r="B29" s="191">
        <v>103</v>
      </c>
      <c r="C29" s="192" t="s">
        <v>157</v>
      </c>
      <c r="D29" s="193" t="s">
        <v>6</v>
      </c>
      <c r="E29" s="256" t="s">
        <v>158</v>
      </c>
      <c r="F29" s="257"/>
      <c r="G29" s="194">
        <f t="shared" si="2"/>
        <v>264000</v>
      </c>
      <c r="H29" s="194">
        <f t="shared" si="2"/>
        <v>29040</v>
      </c>
      <c r="I29" s="10"/>
      <c r="J29" s="14"/>
      <c r="K29" s="23"/>
      <c r="L29" s="20">
        <v>264000</v>
      </c>
      <c r="M29" s="20">
        <v>29040</v>
      </c>
      <c r="N29" s="25"/>
      <c r="O29" s="3"/>
      <c r="P29" s="2"/>
      <c r="Q29" s="2"/>
      <c r="R29" s="2"/>
    </row>
    <row r="30" spans="1:18" ht="15.75" customHeight="1">
      <c r="A30" s="353"/>
      <c r="B30" s="223"/>
      <c r="C30" s="223"/>
      <c r="D30" s="223"/>
      <c r="E30" s="223"/>
      <c r="F30" s="223"/>
      <c r="G30" s="223"/>
      <c r="H30" s="223"/>
      <c r="I30" s="10"/>
      <c r="J30" s="14"/>
      <c r="K30" s="23"/>
      <c r="L30" s="20"/>
      <c r="M30" s="20"/>
      <c r="N30" s="25"/>
      <c r="O30" s="3"/>
      <c r="P30" s="2"/>
      <c r="Q30" s="2"/>
      <c r="R30" s="2"/>
    </row>
    <row r="31" spans="1:18" ht="18.75" customHeight="1" thickBot="1">
      <c r="A31" s="292"/>
      <c r="B31" s="292"/>
      <c r="C31" s="292"/>
      <c r="D31" s="292"/>
      <c r="E31" s="292"/>
      <c r="F31" s="292"/>
      <c r="G31" s="292"/>
      <c r="H31" s="293"/>
      <c r="I31" s="9"/>
      <c r="J31" s="13"/>
      <c r="K31" s="17"/>
      <c r="L31" s="17"/>
      <c r="M31" s="17"/>
      <c r="N31" s="18"/>
      <c r="O31" s="3"/>
      <c r="P31" s="2"/>
      <c r="Q31" s="2"/>
      <c r="R31" s="2"/>
    </row>
    <row r="32" spans="1:18" ht="24.75" customHeight="1" thickTop="1">
      <c r="A32" s="296" t="s">
        <v>115</v>
      </c>
      <c r="B32" s="297"/>
      <c r="C32" s="297"/>
      <c r="D32" s="297"/>
      <c r="E32" s="297"/>
      <c r="F32" s="297"/>
      <c r="G32" s="302" t="s">
        <v>129</v>
      </c>
      <c r="H32" s="303"/>
      <c r="I32" s="294" t="s">
        <v>130</v>
      </c>
      <c r="J32" s="295"/>
      <c r="K32" s="17"/>
      <c r="L32" s="291" t="s">
        <v>37</v>
      </c>
      <c r="M32" s="291"/>
      <c r="N32" s="18"/>
      <c r="O32" s="3"/>
      <c r="P32" s="2"/>
      <c r="Q32" s="2"/>
      <c r="R32" s="3"/>
    </row>
    <row r="33" spans="1:18" ht="15" customHeight="1" thickBot="1">
      <c r="A33" s="298"/>
      <c r="B33" s="299"/>
      <c r="C33" s="299"/>
      <c r="D33" s="299"/>
      <c r="E33" s="299"/>
      <c r="F33" s="299"/>
      <c r="G33" s="300">
        <v>1</v>
      </c>
      <c r="H33" s="301"/>
      <c r="I33" s="268">
        <f>G33</f>
        <v>1</v>
      </c>
      <c r="J33" s="269"/>
      <c r="K33" s="17"/>
      <c r="L33" s="17"/>
      <c r="M33" s="17"/>
      <c r="N33" s="18"/>
      <c r="O33" s="3"/>
      <c r="P33" s="2"/>
      <c r="Q33" s="2"/>
      <c r="R33" s="3"/>
    </row>
    <row r="34" spans="1:18" ht="122.25" customHeight="1" thickTop="1">
      <c r="A34" s="354"/>
      <c r="B34" s="195">
        <v>400</v>
      </c>
      <c r="C34" s="196" t="s">
        <v>159</v>
      </c>
      <c r="D34" s="197" t="s">
        <v>18</v>
      </c>
      <c r="E34" s="304" t="s">
        <v>131</v>
      </c>
      <c r="F34" s="304"/>
      <c r="G34" s="169"/>
      <c r="H34" s="170"/>
      <c r="I34" s="10"/>
      <c r="J34" s="14"/>
      <c r="K34" s="24"/>
      <c r="L34" s="29"/>
      <c r="M34" s="29"/>
      <c r="N34" s="18"/>
      <c r="O34" s="3"/>
      <c r="P34" s="2"/>
      <c r="Q34" s="2"/>
      <c r="R34" s="3"/>
    </row>
    <row r="35" spans="1:18" ht="19.5" customHeight="1">
      <c r="A35" s="354"/>
      <c r="B35" s="82" t="s">
        <v>70</v>
      </c>
      <c r="C35" s="83" t="s">
        <v>160</v>
      </c>
      <c r="D35" s="84" t="s">
        <v>18</v>
      </c>
      <c r="E35" s="262"/>
      <c r="F35" s="262"/>
      <c r="G35" s="85">
        <f t="shared" ref="G35:H38" si="4">L35*$I$33</f>
        <v>152.32100000000003</v>
      </c>
      <c r="H35" s="85">
        <f t="shared" si="4"/>
        <v>16.755310000000001</v>
      </c>
      <c r="I35" s="10"/>
      <c r="J35" s="15"/>
      <c r="K35" s="30"/>
      <c r="L35" s="28">
        <v>152.32100000000003</v>
      </c>
      <c r="M35" s="28">
        <v>16.755310000000001</v>
      </c>
      <c r="N35" s="18"/>
      <c r="O35" s="3"/>
      <c r="P35" s="2"/>
      <c r="Q35" s="2"/>
      <c r="R35" s="3"/>
    </row>
    <row r="36" spans="1:18" ht="19.5" customHeight="1">
      <c r="A36" s="354"/>
      <c r="B36" s="82" t="s">
        <v>71</v>
      </c>
      <c r="C36" s="83" t="s">
        <v>161</v>
      </c>
      <c r="D36" s="84" t="s">
        <v>18</v>
      </c>
      <c r="E36" s="262"/>
      <c r="F36" s="262"/>
      <c r="G36" s="85">
        <f t="shared" si="4"/>
        <v>222.20000000000002</v>
      </c>
      <c r="H36" s="85">
        <f t="shared" si="4"/>
        <v>24.442000000000004</v>
      </c>
      <c r="I36" s="10"/>
      <c r="J36" s="15"/>
      <c r="K36" s="30"/>
      <c r="L36" s="28">
        <v>222.20000000000002</v>
      </c>
      <c r="M36" s="28">
        <v>24.442000000000004</v>
      </c>
      <c r="N36" s="18"/>
      <c r="O36" s="3"/>
      <c r="P36" s="2"/>
      <c r="Q36" s="2"/>
      <c r="R36" s="3"/>
    </row>
    <row r="37" spans="1:18" ht="18.75" customHeight="1">
      <c r="A37" s="354"/>
      <c r="B37" s="82" t="s">
        <v>72</v>
      </c>
      <c r="C37" s="83" t="s">
        <v>162</v>
      </c>
      <c r="D37" s="84" t="s">
        <v>18</v>
      </c>
      <c r="E37" s="239"/>
      <c r="F37" s="239"/>
      <c r="G37" s="85">
        <f t="shared" si="4"/>
        <v>336.67900000000003</v>
      </c>
      <c r="H37" s="85">
        <f t="shared" si="4"/>
        <v>37.034690000000005</v>
      </c>
      <c r="I37" s="10"/>
      <c r="J37" s="15"/>
      <c r="K37" s="30"/>
      <c r="L37" s="28">
        <v>336.67900000000003</v>
      </c>
      <c r="M37" s="28">
        <v>37.034690000000005</v>
      </c>
      <c r="N37" s="18"/>
      <c r="O37" s="3"/>
      <c r="P37" s="2"/>
      <c r="Q37" s="2"/>
      <c r="R37" s="3"/>
    </row>
    <row r="38" spans="1:18" ht="76.5" customHeight="1">
      <c r="A38" s="354"/>
      <c r="B38" s="76">
        <v>401</v>
      </c>
      <c r="C38" s="173" t="s">
        <v>163</v>
      </c>
      <c r="D38" s="86" t="s">
        <v>18</v>
      </c>
      <c r="E38" s="263" t="s">
        <v>164</v>
      </c>
      <c r="F38" s="263"/>
      <c r="G38" s="77">
        <f t="shared" si="4"/>
        <v>220.00000000000003</v>
      </c>
      <c r="H38" s="77">
        <f t="shared" si="4"/>
        <v>24.2</v>
      </c>
      <c r="I38" s="10"/>
      <c r="J38" s="15"/>
      <c r="K38" s="30"/>
      <c r="L38" s="28">
        <v>220.00000000000003</v>
      </c>
      <c r="M38" s="28">
        <v>24.2</v>
      </c>
      <c r="N38" s="18"/>
      <c r="O38" s="3"/>
      <c r="P38" s="2"/>
      <c r="Q38" s="2"/>
      <c r="R38" s="3"/>
    </row>
    <row r="39" spans="1:18" ht="15" customHeight="1">
      <c r="A39" s="354"/>
      <c r="B39" s="87">
        <v>402</v>
      </c>
      <c r="C39" s="88" t="s">
        <v>136</v>
      </c>
      <c r="D39" s="89"/>
      <c r="E39" s="264"/>
      <c r="F39" s="265"/>
      <c r="G39" s="77"/>
      <c r="H39" s="77"/>
      <c r="I39" s="10"/>
      <c r="J39" s="14"/>
      <c r="K39" s="17"/>
      <c r="L39" s="31"/>
      <c r="M39" s="31"/>
      <c r="N39" s="18"/>
      <c r="O39" s="3"/>
      <c r="P39" s="2"/>
      <c r="Q39" s="2"/>
      <c r="R39" s="3"/>
    </row>
    <row r="40" spans="1:18" ht="41.25">
      <c r="A40" s="354"/>
      <c r="B40" s="82" t="s">
        <v>73</v>
      </c>
      <c r="C40" s="90" t="s">
        <v>217</v>
      </c>
      <c r="D40" s="91" t="s">
        <v>4</v>
      </c>
      <c r="E40" s="266" t="s">
        <v>33</v>
      </c>
      <c r="F40" s="266"/>
      <c r="G40" s="85">
        <f t="shared" ref="G40:H47" si="5">L40*$I$33</f>
        <v>326.64999999999998</v>
      </c>
      <c r="H40" s="85">
        <f t="shared" si="5"/>
        <v>0</v>
      </c>
      <c r="I40" s="10"/>
      <c r="J40" s="15"/>
      <c r="K40" s="30"/>
      <c r="L40" s="32">
        <v>326.64999999999998</v>
      </c>
      <c r="M40" s="33">
        <v>0</v>
      </c>
      <c r="N40" s="18"/>
      <c r="O40" s="3"/>
      <c r="P40" s="2"/>
      <c r="Q40" s="2"/>
      <c r="R40" s="3"/>
    </row>
    <row r="41" spans="1:18" ht="41.25">
      <c r="A41" s="354"/>
      <c r="B41" s="82" t="s">
        <v>74</v>
      </c>
      <c r="C41" s="90" t="s">
        <v>218</v>
      </c>
      <c r="D41" s="91" t="s">
        <v>4</v>
      </c>
      <c r="E41" s="266" t="s">
        <v>33</v>
      </c>
      <c r="F41" s="266"/>
      <c r="G41" s="85">
        <f t="shared" si="5"/>
        <v>502.92</v>
      </c>
      <c r="H41" s="85">
        <f t="shared" si="5"/>
        <v>0</v>
      </c>
      <c r="I41" s="10"/>
      <c r="J41" s="15"/>
      <c r="K41" s="30"/>
      <c r="L41" s="32">
        <v>502.92</v>
      </c>
      <c r="M41" s="33">
        <v>0</v>
      </c>
      <c r="N41" s="18"/>
      <c r="O41" s="3"/>
      <c r="P41" s="2"/>
      <c r="Q41" s="2"/>
      <c r="R41" s="3"/>
    </row>
    <row r="42" spans="1:18" ht="41.25">
      <c r="A42" s="354"/>
      <c r="B42" s="82" t="s">
        <v>75</v>
      </c>
      <c r="C42" s="90" t="s">
        <v>219</v>
      </c>
      <c r="D42" s="91" t="s">
        <v>4</v>
      </c>
      <c r="E42" s="266" t="s">
        <v>33</v>
      </c>
      <c r="F42" s="266"/>
      <c r="G42" s="85">
        <f t="shared" si="5"/>
        <v>936.06</v>
      </c>
      <c r="H42" s="85">
        <f t="shared" si="5"/>
        <v>0</v>
      </c>
      <c r="I42" s="10"/>
      <c r="J42" s="15"/>
      <c r="K42" s="30"/>
      <c r="L42" s="32">
        <v>936.06</v>
      </c>
      <c r="M42" s="33">
        <v>0</v>
      </c>
      <c r="N42" s="18"/>
      <c r="O42" s="3"/>
      <c r="P42" s="2"/>
      <c r="Q42" s="2"/>
      <c r="R42" s="3"/>
    </row>
    <row r="43" spans="1:18" ht="28.5">
      <c r="A43" s="354"/>
      <c r="B43" s="82" t="s">
        <v>76</v>
      </c>
      <c r="C43" s="90" t="s">
        <v>212</v>
      </c>
      <c r="D43" s="91" t="s">
        <v>4</v>
      </c>
      <c r="E43" s="266" t="s">
        <v>33</v>
      </c>
      <c r="F43" s="266"/>
      <c r="G43" s="85">
        <f t="shared" si="5"/>
        <v>1360.72</v>
      </c>
      <c r="H43" s="85">
        <f t="shared" si="5"/>
        <v>0</v>
      </c>
      <c r="I43" s="10"/>
      <c r="J43" s="15"/>
      <c r="K43" s="30"/>
      <c r="L43" s="32">
        <v>1360.72</v>
      </c>
      <c r="M43" s="33">
        <v>0</v>
      </c>
      <c r="N43" s="18"/>
      <c r="O43" s="3"/>
      <c r="P43" s="2"/>
      <c r="Q43" s="2"/>
      <c r="R43" s="3"/>
    </row>
    <row r="44" spans="1:18" ht="28.5">
      <c r="A44" s="354"/>
      <c r="B44" s="82" t="s">
        <v>77</v>
      </c>
      <c r="C44" s="90" t="s">
        <v>213</v>
      </c>
      <c r="D44" s="91" t="s">
        <v>4</v>
      </c>
      <c r="E44" s="266" t="s">
        <v>33</v>
      </c>
      <c r="F44" s="266"/>
      <c r="G44" s="85">
        <f t="shared" si="5"/>
        <v>1408.76</v>
      </c>
      <c r="H44" s="85">
        <f t="shared" si="5"/>
        <v>0</v>
      </c>
      <c r="I44" s="10"/>
      <c r="J44" s="15"/>
      <c r="K44" s="30"/>
      <c r="L44" s="32">
        <v>1408.76</v>
      </c>
      <c r="M44" s="33">
        <v>0</v>
      </c>
      <c r="N44" s="18"/>
      <c r="O44" s="3"/>
      <c r="P44" s="2"/>
      <c r="Q44" s="2"/>
      <c r="R44" s="3"/>
    </row>
    <row r="45" spans="1:18" ht="41.25">
      <c r="A45" s="354"/>
      <c r="B45" s="82" t="s">
        <v>78</v>
      </c>
      <c r="C45" s="90" t="s">
        <v>214</v>
      </c>
      <c r="D45" s="91" t="s">
        <v>4</v>
      </c>
      <c r="E45" s="266" t="s">
        <v>33</v>
      </c>
      <c r="F45" s="266"/>
      <c r="G45" s="85">
        <f t="shared" si="5"/>
        <v>2356.5</v>
      </c>
      <c r="H45" s="85">
        <f t="shared" si="5"/>
        <v>0</v>
      </c>
      <c r="I45" s="10"/>
      <c r="J45" s="15"/>
      <c r="K45" s="30"/>
      <c r="L45" s="32">
        <v>2356.5</v>
      </c>
      <c r="M45" s="33">
        <v>0</v>
      </c>
      <c r="N45" s="18"/>
      <c r="O45" s="3"/>
      <c r="P45" s="2"/>
      <c r="Q45" s="2"/>
      <c r="R45" s="3"/>
    </row>
    <row r="46" spans="1:18" ht="28.5">
      <c r="A46" s="354"/>
      <c r="B46" s="82" t="s">
        <v>79</v>
      </c>
      <c r="C46" s="90" t="s">
        <v>215</v>
      </c>
      <c r="D46" s="91" t="s">
        <v>4</v>
      </c>
      <c r="E46" s="266" t="s">
        <v>33</v>
      </c>
      <c r="F46" s="266"/>
      <c r="G46" s="85">
        <f t="shared" si="5"/>
        <v>326.64999999999998</v>
      </c>
      <c r="H46" s="85">
        <f t="shared" si="5"/>
        <v>0</v>
      </c>
      <c r="I46" s="10"/>
      <c r="J46" s="15"/>
      <c r="K46" s="30"/>
      <c r="L46" s="32">
        <v>326.64999999999998</v>
      </c>
      <c r="M46" s="33">
        <v>0</v>
      </c>
      <c r="N46" s="18"/>
      <c r="O46" s="3"/>
      <c r="P46" s="2"/>
      <c r="Q46" s="2"/>
      <c r="R46" s="3"/>
    </row>
    <row r="47" spans="1:18" ht="28.5">
      <c r="A47" s="354"/>
      <c r="B47" s="82" t="s">
        <v>80</v>
      </c>
      <c r="C47" s="90" t="s">
        <v>216</v>
      </c>
      <c r="D47" s="91" t="s">
        <v>4</v>
      </c>
      <c r="E47" s="266" t="s">
        <v>33</v>
      </c>
      <c r="F47" s="266"/>
      <c r="G47" s="85">
        <f t="shared" si="5"/>
        <v>1380.16</v>
      </c>
      <c r="H47" s="85">
        <f t="shared" si="5"/>
        <v>0</v>
      </c>
      <c r="I47" s="10"/>
      <c r="J47" s="15"/>
      <c r="K47" s="30"/>
      <c r="L47" s="32">
        <v>1380.16</v>
      </c>
      <c r="M47" s="33">
        <v>0</v>
      </c>
      <c r="N47" s="18"/>
      <c r="O47" s="3"/>
      <c r="P47" s="2"/>
      <c r="Q47" s="2"/>
      <c r="R47" s="3"/>
    </row>
    <row r="48" spans="1:18" ht="129" customHeight="1">
      <c r="A48" s="354"/>
      <c r="B48" s="76">
        <v>403</v>
      </c>
      <c r="C48" s="92" t="s">
        <v>48</v>
      </c>
      <c r="D48" s="81" t="s">
        <v>20</v>
      </c>
      <c r="E48" s="238" t="s">
        <v>165</v>
      </c>
      <c r="F48" s="238"/>
      <c r="G48" s="77"/>
      <c r="H48" s="77"/>
      <c r="I48" s="10"/>
      <c r="J48" s="14"/>
      <c r="K48" s="17"/>
      <c r="L48" s="28"/>
      <c r="M48" s="28"/>
      <c r="N48" s="18"/>
      <c r="O48" s="3"/>
      <c r="P48" s="2"/>
      <c r="Q48" s="2"/>
      <c r="R48" s="3"/>
    </row>
    <row r="49" spans="1:18" ht="15.75" customHeight="1">
      <c r="A49" s="354"/>
      <c r="B49" s="93" t="s">
        <v>81</v>
      </c>
      <c r="C49" s="94" t="s">
        <v>166</v>
      </c>
      <c r="D49" s="84" t="s">
        <v>20</v>
      </c>
      <c r="E49" s="239"/>
      <c r="F49" s="239"/>
      <c r="G49" s="85">
        <f t="shared" ref="G49:H57" si="6">L49*$I$33</f>
        <v>13272.18</v>
      </c>
      <c r="H49" s="85">
        <f t="shared" si="6"/>
        <v>1459.9398000000001</v>
      </c>
      <c r="I49" s="10"/>
      <c r="J49" s="15"/>
      <c r="K49" s="30"/>
      <c r="L49" s="34">
        <v>13272.18</v>
      </c>
      <c r="M49" s="27">
        <f t="shared" ref="M49:M51" si="7">L49*0.11</f>
        <v>1459.9398000000001</v>
      </c>
      <c r="N49" s="18"/>
      <c r="O49" s="3"/>
      <c r="P49" s="2"/>
      <c r="Q49" s="2"/>
      <c r="R49" s="3"/>
    </row>
    <row r="50" spans="1:18" ht="18.75" customHeight="1">
      <c r="A50" s="354"/>
      <c r="B50" s="93" t="s">
        <v>82</v>
      </c>
      <c r="C50" s="95" t="s">
        <v>167</v>
      </c>
      <c r="D50" s="84" t="s">
        <v>20</v>
      </c>
      <c r="E50" s="240"/>
      <c r="F50" s="241"/>
      <c r="G50" s="85">
        <f t="shared" si="6"/>
        <v>15952.95</v>
      </c>
      <c r="H50" s="85">
        <f t="shared" si="6"/>
        <v>1754.8245000000002</v>
      </c>
      <c r="I50" s="10"/>
      <c r="J50" s="15"/>
      <c r="K50" s="30"/>
      <c r="L50" s="34">
        <v>15952.95</v>
      </c>
      <c r="M50" s="27">
        <f t="shared" si="7"/>
        <v>1754.8245000000002</v>
      </c>
      <c r="N50" s="18"/>
      <c r="O50" s="3"/>
      <c r="P50" s="2"/>
      <c r="Q50" s="2"/>
      <c r="R50" s="3"/>
    </row>
    <row r="51" spans="1:18" ht="15" customHeight="1">
      <c r="A51" s="354"/>
      <c r="B51" s="93" t="s">
        <v>220</v>
      </c>
      <c r="C51" s="95" t="s">
        <v>168</v>
      </c>
      <c r="D51" s="84" t="s">
        <v>20</v>
      </c>
      <c r="E51" s="239"/>
      <c r="F51" s="239"/>
      <c r="G51" s="85">
        <f t="shared" si="6"/>
        <v>20067.11</v>
      </c>
      <c r="H51" s="85">
        <f t="shared" si="6"/>
        <v>2207.3821000000003</v>
      </c>
      <c r="I51" s="10"/>
      <c r="J51" s="15"/>
      <c r="K51" s="30"/>
      <c r="L51" s="34">
        <v>20067.11</v>
      </c>
      <c r="M51" s="27">
        <f t="shared" si="7"/>
        <v>2207.3821000000003</v>
      </c>
      <c r="N51" s="18"/>
      <c r="O51" s="3"/>
      <c r="P51" s="2"/>
      <c r="Q51" s="2"/>
      <c r="R51" s="3"/>
    </row>
    <row r="52" spans="1:18" ht="78" customHeight="1">
      <c r="A52" s="354"/>
      <c r="B52" s="96">
        <v>404</v>
      </c>
      <c r="C52" s="97" t="s">
        <v>30</v>
      </c>
      <c r="D52" s="98" t="s">
        <v>21</v>
      </c>
      <c r="E52" s="242" t="s">
        <v>169</v>
      </c>
      <c r="F52" s="242"/>
      <c r="G52" s="77">
        <f t="shared" si="6"/>
        <v>6050</v>
      </c>
      <c r="H52" s="77">
        <f t="shared" si="6"/>
        <v>665.5</v>
      </c>
      <c r="I52" s="10"/>
      <c r="J52" s="15"/>
      <c r="K52" s="30"/>
      <c r="L52" s="35">
        <v>6050</v>
      </c>
      <c r="M52" s="28">
        <v>665.5</v>
      </c>
      <c r="N52" s="18"/>
      <c r="O52" s="3"/>
      <c r="P52" s="2"/>
      <c r="Q52" s="2"/>
      <c r="R52" s="3"/>
    </row>
    <row r="53" spans="1:18" ht="92.25" customHeight="1">
      <c r="A53" s="354"/>
      <c r="B53" s="76">
        <v>405</v>
      </c>
      <c r="C53" s="174" t="s">
        <v>170</v>
      </c>
      <c r="D53" s="81" t="s">
        <v>20</v>
      </c>
      <c r="E53" s="238" t="s">
        <v>171</v>
      </c>
      <c r="F53" s="238"/>
      <c r="G53" s="77">
        <f t="shared" si="6"/>
        <v>2090</v>
      </c>
      <c r="H53" s="77">
        <f t="shared" si="6"/>
        <v>229.9</v>
      </c>
      <c r="I53" s="10"/>
      <c r="J53" s="15"/>
      <c r="K53" s="30"/>
      <c r="L53" s="29">
        <v>2090</v>
      </c>
      <c r="M53" s="29">
        <v>229.9</v>
      </c>
      <c r="N53" s="18"/>
      <c r="O53" s="3"/>
      <c r="P53" s="2"/>
      <c r="Q53" s="2"/>
      <c r="R53" s="3"/>
    </row>
    <row r="54" spans="1:18" ht="119.25" customHeight="1">
      <c r="A54" s="354"/>
      <c r="B54" s="76">
        <v>406</v>
      </c>
      <c r="C54" s="175" t="s">
        <v>172</v>
      </c>
      <c r="D54" s="81" t="s">
        <v>42</v>
      </c>
      <c r="E54" s="238" t="s">
        <v>173</v>
      </c>
      <c r="F54" s="238"/>
      <c r="G54" s="77">
        <f t="shared" si="6"/>
        <v>2090</v>
      </c>
      <c r="H54" s="77">
        <f t="shared" si="6"/>
        <v>229.9</v>
      </c>
      <c r="I54" s="10"/>
      <c r="J54" s="15"/>
      <c r="K54" s="30"/>
      <c r="L54" s="29">
        <v>2090</v>
      </c>
      <c r="M54" s="29">
        <v>229.9</v>
      </c>
      <c r="N54" s="18"/>
      <c r="O54" s="3"/>
      <c r="P54" s="2"/>
      <c r="Q54" s="2"/>
      <c r="R54" s="3"/>
    </row>
    <row r="55" spans="1:18" ht="86.25" customHeight="1">
      <c r="A55" s="354"/>
      <c r="B55" s="76">
        <v>407</v>
      </c>
      <c r="C55" s="99" t="s">
        <v>174</v>
      </c>
      <c r="D55" s="100" t="s">
        <v>43</v>
      </c>
      <c r="E55" s="238" t="s">
        <v>175</v>
      </c>
      <c r="F55" s="238"/>
      <c r="G55" s="77">
        <f t="shared" si="6"/>
        <v>600</v>
      </c>
      <c r="H55" s="77">
        <f t="shared" si="6"/>
        <v>0</v>
      </c>
      <c r="I55" s="10"/>
      <c r="J55" s="15"/>
      <c r="K55" s="30"/>
      <c r="L55" s="29">
        <v>600</v>
      </c>
      <c r="M55" s="29">
        <v>0</v>
      </c>
      <c r="N55" s="18"/>
      <c r="O55" s="3"/>
      <c r="P55" s="2"/>
      <c r="Q55" s="2"/>
      <c r="R55" s="3"/>
    </row>
    <row r="56" spans="1:18" ht="105" customHeight="1">
      <c r="A56" s="354"/>
      <c r="B56" s="76">
        <v>408</v>
      </c>
      <c r="C56" s="101" t="s">
        <v>176</v>
      </c>
      <c r="D56" s="102" t="s">
        <v>46</v>
      </c>
      <c r="E56" s="237" t="s">
        <v>177</v>
      </c>
      <c r="F56" s="237"/>
      <c r="G56" s="77">
        <f t="shared" si="6"/>
        <v>245.8</v>
      </c>
      <c r="H56" s="77">
        <f t="shared" si="6"/>
        <v>13.2</v>
      </c>
      <c r="I56" s="10"/>
      <c r="J56" s="15"/>
      <c r="K56" s="30"/>
      <c r="L56" s="36">
        <v>245.8</v>
      </c>
      <c r="M56" s="36">
        <v>13.2</v>
      </c>
      <c r="N56" s="18"/>
      <c r="O56" s="3"/>
      <c r="P56" s="2"/>
      <c r="Q56" s="2"/>
      <c r="R56" s="3"/>
    </row>
    <row r="57" spans="1:18" ht="105" customHeight="1">
      <c r="A57" s="354"/>
      <c r="B57" s="76">
        <v>409</v>
      </c>
      <c r="C57" s="176" t="s">
        <v>178</v>
      </c>
      <c r="D57" s="102" t="s">
        <v>46</v>
      </c>
      <c r="E57" s="237" t="s">
        <v>177</v>
      </c>
      <c r="F57" s="237"/>
      <c r="G57" s="77">
        <f t="shared" si="6"/>
        <v>385.5</v>
      </c>
      <c r="H57" s="77">
        <f t="shared" si="6"/>
        <v>13.2</v>
      </c>
      <c r="I57" s="10"/>
      <c r="J57" s="15"/>
      <c r="K57" s="30"/>
      <c r="L57" s="36">
        <v>385.5</v>
      </c>
      <c r="M57" s="36">
        <v>13.2</v>
      </c>
      <c r="N57" s="18"/>
      <c r="O57" s="3"/>
      <c r="P57" s="2"/>
      <c r="Q57" s="2"/>
      <c r="R57" s="3"/>
    </row>
    <row r="58" spans="1:18" ht="39.75" customHeight="1">
      <c r="A58" s="354"/>
      <c r="B58" s="80">
        <v>418</v>
      </c>
      <c r="C58" s="103" t="s">
        <v>121</v>
      </c>
      <c r="D58" s="81" t="s">
        <v>19</v>
      </c>
      <c r="E58" s="305" t="s">
        <v>101</v>
      </c>
      <c r="F58" s="305"/>
      <c r="G58" s="77"/>
      <c r="H58" s="77"/>
      <c r="I58" s="10"/>
      <c r="J58" s="14"/>
      <c r="K58" s="17"/>
      <c r="L58" s="35"/>
      <c r="M58" s="35"/>
      <c r="N58" s="18"/>
      <c r="O58" s="3"/>
      <c r="P58" s="2"/>
      <c r="Q58" s="2"/>
      <c r="R58" s="3"/>
    </row>
    <row r="59" spans="1:18" ht="44.25">
      <c r="A59" s="354"/>
      <c r="B59" s="105" t="s">
        <v>83</v>
      </c>
      <c r="C59" s="83" t="s">
        <v>179</v>
      </c>
      <c r="D59" s="84" t="s">
        <v>19</v>
      </c>
      <c r="E59" s="306"/>
      <c r="F59" s="306"/>
      <c r="G59" s="85">
        <f t="shared" ref="G59:H60" si="8">L59*$I$33</f>
        <v>212.88220000000001</v>
      </c>
      <c r="H59" s="85">
        <f t="shared" si="8"/>
        <v>23.417042000000002</v>
      </c>
      <c r="I59" s="10"/>
      <c r="J59" s="15"/>
      <c r="K59" s="30"/>
      <c r="L59" s="37">
        <v>212.88220000000001</v>
      </c>
      <c r="M59" s="28">
        <v>23.417042000000002</v>
      </c>
      <c r="N59" s="18"/>
      <c r="O59" s="3"/>
      <c r="P59" s="2"/>
      <c r="Q59" s="2"/>
      <c r="R59" s="3"/>
    </row>
    <row r="60" spans="1:18" ht="28.5">
      <c r="A60" s="354"/>
      <c r="B60" s="105" t="s">
        <v>221</v>
      </c>
      <c r="C60" s="83" t="s">
        <v>180</v>
      </c>
      <c r="D60" s="84" t="s">
        <v>19</v>
      </c>
      <c r="E60" s="306"/>
      <c r="F60" s="306"/>
      <c r="G60" s="85">
        <f t="shared" si="8"/>
        <v>974.52220000000011</v>
      </c>
      <c r="H60" s="85">
        <f t="shared" si="8"/>
        <v>107.19744200000001</v>
      </c>
      <c r="I60" s="10"/>
      <c r="J60" s="15"/>
      <c r="K60" s="30"/>
      <c r="L60" s="37">
        <v>974.52220000000011</v>
      </c>
      <c r="M60" s="28">
        <v>107.19744200000001</v>
      </c>
      <c r="N60" s="18"/>
      <c r="O60" s="3"/>
      <c r="P60" s="2"/>
      <c r="Q60" s="2"/>
      <c r="R60" s="3"/>
    </row>
    <row r="61" spans="1:18" ht="67.5" customHeight="1">
      <c r="A61" s="354"/>
      <c r="B61" s="78">
        <v>419</v>
      </c>
      <c r="C61" s="177" t="s">
        <v>116</v>
      </c>
      <c r="D61" s="79" t="s">
        <v>8</v>
      </c>
      <c r="E61" s="307" t="s">
        <v>120</v>
      </c>
      <c r="F61" s="308"/>
      <c r="G61" s="77">
        <f>L61*$I$33</f>
        <v>2811</v>
      </c>
      <c r="H61" s="77">
        <f t="shared" ref="H61" si="9">M61*$I$33</f>
        <v>309.20999999999998</v>
      </c>
      <c r="I61" s="10"/>
      <c r="J61" s="15"/>
      <c r="K61" s="30"/>
      <c r="L61" s="37">
        <v>2811</v>
      </c>
      <c r="M61" s="28">
        <f>L61*0.11</f>
        <v>309.20999999999998</v>
      </c>
      <c r="N61" s="18"/>
      <c r="O61" s="3"/>
      <c r="P61" s="2"/>
      <c r="Q61" s="2"/>
      <c r="R61" s="3"/>
    </row>
    <row r="62" spans="1:18" ht="147" customHeight="1">
      <c r="A62" s="354"/>
      <c r="B62" s="80">
        <v>422</v>
      </c>
      <c r="C62" s="106" t="s">
        <v>181</v>
      </c>
      <c r="D62" s="107" t="s">
        <v>45</v>
      </c>
      <c r="E62" s="305" t="s">
        <v>102</v>
      </c>
      <c r="F62" s="305"/>
      <c r="G62" s="77">
        <f t="shared" ref="G62:G63" si="10">L62*$I$33</f>
        <v>531.5</v>
      </c>
      <c r="H62" s="77">
        <f t="shared" ref="H62:H63" si="11">M62*$I$33</f>
        <v>33</v>
      </c>
      <c r="I62" s="10"/>
      <c r="J62" s="15"/>
      <c r="K62" s="30"/>
      <c r="L62" s="36">
        <v>531.5</v>
      </c>
      <c r="M62" s="36">
        <v>33</v>
      </c>
      <c r="N62" s="18"/>
      <c r="O62" s="3"/>
      <c r="P62" s="2"/>
      <c r="Q62" s="2"/>
      <c r="R62" s="3"/>
    </row>
    <row r="63" spans="1:18" ht="160.5" customHeight="1">
      <c r="A63" s="355"/>
      <c r="B63" s="80">
        <v>425</v>
      </c>
      <c r="C63" s="109" t="s">
        <v>39</v>
      </c>
      <c r="D63" s="110" t="s">
        <v>40</v>
      </c>
      <c r="E63" s="358" t="s">
        <v>182</v>
      </c>
      <c r="F63" s="358"/>
      <c r="G63" s="77">
        <f t="shared" si="10"/>
        <v>1200</v>
      </c>
      <c r="H63" s="77">
        <f t="shared" si="11"/>
        <v>120</v>
      </c>
      <c r="I63" s="10"/>
      <c r="J63" s="15"/>
      <c r="K63" s="30"/>
      <c r="L63" s="20">
        <v>1200</v>
      </c>
      <c r="M63" s="22">
        <v>120</v>
      </c>
      <c r="N63" s="18"/>
      <c r="O63" s="3"/>
      <c r="P63" s="2"/>
      <c r="Q63" s="2"/>
      <c r="R63" s="3"/>
    </row>
    <row r="64" spans="1:18" ht="15">
      <c r="A64" s="378"/>
      <c r="B64" s="378"/>
      <c r="C64" s="378"/>
      <c r="D64" s="378"/>
      <c r="E64" s="378"/>
      <c r="F64" s="378"/>
      <c r="G64" s="378"/>
      <c r="H64" s="379"/>
      <c r="I64" s="8"/>
      <c r="J64" s="13"/>
      <c r="K64" s="17"/>
      <c r="L64" s="17"/>
      <c r="M64" s="17"/>
      <c r="N64" s="18"/>
      <c r="O64" s="3"/>
      <c r="P64" s="2"/>
      <c r="Q64" s="2"/>
      <c r="R64" s="2"/>
    </row>
    <row r="65" spans="1:18" ht="11.25" customHeight="1" thickBot="1">
      <c r="A65" s="373"/>
      <c r="B65" s="373"/>
      <c r="C65" s="373"/>
      <c r="D65" s="373"/>
      <c r="E65" s="373"/>
      <c r="F65" s="373"/>
      <c r="G65" s="373"/>
      <c r="H65" s="374"/>
      <c r="I65" s="7"/>
      <c r="J65" s="13"/>
      <c r="K65" s="17"/>
      <c r="L65" s="17"/>
      <c r="M65" s="17"/>
      <c r="N65" s="18"/>
      <c r="O65" s="3"/>
      <c r="P65" s="2"/>
      <c r="Q65" s="2"/>
      <c r="R65" s="2"/>
    </row>
    <row r="66" spans="1:18" ht="16.5" customHeight="1" thickTop="1">
      <c r="A66" s="243" t="s">
        <v>119</v>
      </c>
      <c r="B66" s="244"/>
      <c r="C66" s="244"/>
      <c r="D66" s="244"/>
      <c r="E66" s="244"/>
      <c r="F66" s="244"/>
      <c r="G66" s="249" t="s">
        <v>129</v>
      </c>
      <c r="H66" s="250"/>
      <c r="I66" s="375" t="s">
        <v>132</v>
      </c>
      <c r="J66" s="376"/>
      <c r="K66" s="17"/>
      <c r="L66" s="377" t="s">
        <v>37</v>
      </c>
      <c r="M66" s="377"/>
      <c r="N66" s="18"/>
      <c r="O66" s="3"/>
      <c r="P66" s="2"/>
      <c r="Q66" s="2"/>
      <c r="R66" s="2"/>
    </row>
    <row r="67" spans="1:18" ht="13.5" customHeight="1" thickBot="1">
      <c r="A67" s="245"/>
      <c r="B67" s="246"/>
      <c r="C67" s="246"/>
      <c r="D67" s="246"/>
      <c r="E67" s="246"/>
      <c r="F67" s="246"/>
      <c r="G67" s="247">
        <v>1</v>
      </c>
      <c r="H67" s="248"/>
      <c r="I67" s="268">
        <f>G67</f>
        <v>1</v>
      </c>
      <c r="J67" s="269"/>
      <c r="K67" s="17"/>
      <c r="L67" s="17"/>
      <c r="M67" s="17"/>
      <c r="N67" s="18"/>
      <c r="O67" s="3"/>
      <c r="P67" s="2"/>
      <c r="Q67" s="2"/>
      <c r="R67" s="2"/>
    </row>
    <row r="68" spans="1:18" ht="38.25" customHeight="1" thickTop="1">
      <c r="A68" s="368"/>
      <c r="B68" s="198">
        <v>700</v>
      </c>
      <c r="C68" s="199" t="s">
        <v>183</v>
      </c>
      <c r="D68" s="200"/>
      <c r="E68" s="369" t="s">
        <v>184</v>
      </c>
      <c r="F68" s="369"/>
      <c r="G68" s="113"/>
      <c r="H68" s="114"/>
      <c r="I68" s="11"/>
      <c r="J68" s="14"/>
      <c r="K68" s="17"/>
      <c r="L68" s="38"/>
      <c r="M68" s="39"/>
      <c r="N68" s="18"/>
      <c r="O68" s="3"/>
      <c r="P68" s="2"/>
      <c r="Q68" s="2"/>
      <c r="R68" s="2"/>
    </row>
    <row r="69" spans="1:18" ht="96.75" customHeight="1">
      <c r="A69" s="368"/>
      <c r="B69" s="115" t="s">
        <v>84</v>
      </c>
      <c r="C69" s="116" t="s">
        <v>222</v>
      </c>
      <c r="D69" s="117" t="s">
        <v>25</v>
      </c>
      <c r="E69" s="370" t="s">
        <v>185</v>
      </c>
      <c r="F69" s="370"/>
      <c r="G69" s="118">
        <f>L69*$I$67</f>
        <v>132</v>
      </c>
      <c r="H69" s="118">
        <f>M69*$I$67</f>
        <v>14.52</v>
      </c>
      <c r="I69" s="11"/>
      <c r="J69" s="14"/>
      <c r="K69" s="17"/>
      <c r="L69" s="38">
        <v>132</v>
      </c>
      <c r="M69" s="39">
        <f>L69*0.11</f>
        <v>14.52</v>
      </c>
      <c r="N69" s="18"/>
      <c r="O69" s="3"/>
      <c r="P69" s="2"/>
      <c r="Q69" s="2"/>
      <c r="R69" s="2"/>
    </row>
    <row r="70" spans="1:18" ht="96" customHeight="1">
      <c r="A70" s="368"/>
      <c r="B70" s="115" t="s">
        <v>85</v>
      </c>
      <c r="C70" s="116" t="s">
        <v>223</v>
      </c>
      <c r="D70" s="117" t="s">
        <v>26</v>
      </c>
      <c r="E70" s="370" t="s">
        <v>185</v>
      </c>
      <c r="F70" s="370"/>
      <c r="G70" s="118">
        <f>L70*$I$67</f>
        <v>433</v>
      </c>
      <c r="H70" s="118">
        <f>M70*$I$67</f>
        <v>47.63</v>
      </c>
      <c r="I70" s="11"/>
      <c r="J70" s="14"/>
      <c r="K70" s="17"/>
      <c r="L70" s="38">
        <v>433</v>
      </c>
      <c r="M70" s="39">
        <f>L70*0.11</f>
        <v>47.63</v>
      </c>
      <c r="N70" s="18"/>
      <c r="O70" s="3"/>
      <c r="P70" s="2"/>
      <c r="Q70" s="2"/>
      <c r="R70" s="2"/>
    </row>
    <row r="71" spans="1:18" ht="19.5" customHeight="1">
      <c r="A71" s="201"/>
      <c r="B71" s="371"/>
      <c r="C71" s="372"/>
      <c r="D71" s="372"/>
      <c r="E71" s="372"/>
      <c r="F71" s="372"/>
      <c r="G71" s="372"/>
      <c r="H71" s="372"/>
      <c r="I71" s="57"/>
      <c r="J71" s="14"/>
      <c r="K71" s="17"/>
      <c r="L71" s="38"/>
      <c r="M71" s="39"/>
      <c r="N71" s="18"/>
      <c r="O71" s="3"/>
      <c r="P71" s="2"/>
      <c r="Q71" s="2"/>
      <c r="R71" s="2"/>
    </row>
    <row r="72" spans="1:18" ht="15" customHeight="1" thickBot="1">
      <c r="A72" s="359"/>
      <c r="B72" s="359"/>
      <c r="C72" s="359"/>
      <c r="D72" s="359"/>
      <c r="E72" s="359"/>
      <c r="F72" s="359"/>
      <c r="G72" s="359"/>
      <c r="H72" s="360"/>
      <c r="I72" s="7"/>
      <c r="J72" s="14"/>
      <c r="K72" s="17"/>
      <c r="N72" s="18"/>
      <c r="O72" s="3"/>
      <c r="P72" s="2"/>
      <c r="Q72" s="2"/>
      <c r="R72" s="2"/>
    </row>
    <row r="73" spans="1:18" ht="17.25" customHeight="1" thickTop="1">
      <c r="A73" s="205" t="s">
        <v>117</v>
      </c>
      <c r="B73" s="206"/>
      <c r="C73" s="206"/>
      <c r="D73" s="206"/>
      <c r="E73" s="206"/>
      <c r="F73" s="207"/>
      <c r="G73" s="211" t="s">
        <v>129</v>
      </c>
      <c r="H73" s="212"/>
      <c r="I73" s="251" t="s">
        <v>97</v>
      </c>
      <c r="J73" s="251"/>
      <c r="K73" s="17"/>
      <c r="N73" s="18"/>
      <c r="O73" s="3"/>
      <c r="P73" s="2"/>
      <c r="Q73" s="2"/>
      <c r="R73" s="2"/>
    </row>
    <row r="74" spans="1:18" ht="15.75" customHeight="1" thickBot="1">
      <c r="A74" s="208"/>
      <c r="B74" s="209"/>
      <c r="C74" s="209"/>
      <c r="D74" s="209"/>
      <c r="E74" s="209"/>
      <c r="F74" s="210"/>
      <c r="G74" s="213">
        <v>1</v>
      </c>
      <c r="H74" s="214"/>
      <c r="I74" s="55">
        <f>G74</f>
        <v>1</v>
      </c>
      <c r="J74" s="4"/>
      <c r="K74" s="17"/>
      <c r="N74" s="18"/>
      <c r="O74" s="3"/>
      <c r="P74" s="2"/>
      <c r="Q74" s="2"/>
      <c r="R74" s="2"/>
    </row>
    <row r="75" spans="1:18" ht="43.5" customHeight="1" thickTop="1">
      <c r="A75" s="356"/>
      <c r="B75" s="195">
        <v>900</v>
      </c>
      <c r="C75" s="202" t="s">
        <v>186</v>
      </c>
      <c r="D75" s="203" t="s">
        <v>11</v>
      </c>
      <c r="E75" s="321" t="s">
        <v>103</v>
      </c>
      <c r="F75" s="321"/>
      <c r="G75" s="121"/>
      <c r="H75" s="122"/>
      <c r="I75" s="10"/>
      <c r="J75" s="15"/>
      <c r="K75" s="30"/>
      <c r="L75" s="41"/>
      <c r="M75" s="24"/>
      <c r="N75" s="18"/>
      <c r="O75" s="3"/>
      <c r="P75" s="2"/>
      <c r="Q75" s="2"/>
      <c r="R75" s="2"/>
    </row>
    <row r="76" spans="1:18" ht="15" customHeight="1">
      <c r="A76" s="356"/>
      <c r="B76" s="123" t="s">
        <v>86</v>
      </c>
      <c r="C76" s="124" t="s">
        <v>12</v>
      </c>
      <c r="D76" s="125"/>
      <c r="E76" s="322"/>
      <c r="F76" s="322"/>
      <c r="G76" s="126">
        <f>L76*$I$74</f>
        <v>1854.6000000000001</v>
      </c>
      <c r="H76" s="127">
        <f>M76*$I$74</f>
        <v>204.00600000000003</v>
      </c>
      <c r="I76" s="10"/>
      <c r="J76" s="15"/>
      <c r="K76" s="30"/>
      <c r="L76" s="28">
        <v>1854.6000000000001</v>
      </c>
      <c r="M76" s="28">
        <v>204.00600000000003</v>
      </c>
      <c r="N76" s="18"/>
      <c r="O76" s="3"/>
      <c r="P76" s="2"/>
      <c r="Q76" s="2"/>
      <c r="R76" s="2"/>
    </row>
    <row r="77" spans="1:18" ht="15" customHeight="1">
      <c r="A77" s="356"/>
      <c r="B77" s="123" t="s">
        <v>87</v>
      </c>
      <c r="C77" s="124" t="s">
        <v>13</v>
      </c>
      <c r="D77" s="125"/>
      <c r="E77" s="322"/>
      <c r="F77" s="322"/>
      <c r="G77" s="126">
        <f>L77*$I$74</f>
        <v>2270.4</v>
      </c>
      <c r="H77" s="127">
        <f>M77*$I$74</f>
        <v>249.744</v>
      </c>
      <c r="I77" s="10"/>
      <c r="J77" s="15"/>
      <c r="K77" s="30"/>
      <c r="L77" s="28">
        <v>2270.4</v>
      </c>
      <c r="M77" s="28">
        <v>249.744</v>
      </c>
      <c r="N77" s="18"/>
      <c r="O77" s="3"/>
      <c r="P77" s="2"/>
      <c r="Q77" s="2"/>
      <c r="R77" s="2"/>
    </row>
    <row r="78" spans="1:18" ht="38.25" customHeight="1">
      <c r="A78" s="356"/>
      <c r="B78" s="76">
        <v>901</v>
      </c>
      <c r="C78" s="120" t="s">
        <v>187</v>
      </c>
      <c r="D78" s="108" t="s">
        <v>11</v>
      </c>
      <c r="E78" s="263" t="s">
        <v>103</v>
      </c>
      <c r="F78" s="263"/>
      <c r="G78" s="71"/>
      <c r="H78" s="128"/>
      <c r="I78" s="10"/>
      <c r="J78" s="14"/>
      <c r="K78" s="17"/>
      <c r="L78" s="42"/>
      <c r="M78" s="42"/>
      <c r="N78" s="18"/>
      <c r="O78" s="3"/>
      <c r="P78" s="2"/>
      <c r="Q78" s="2"/>
      <c r="R78" s="2"/>
    </row>
    <row r="79" spans="1:18" ht="15" customHeight="1">
      <c r="A79" s="356"/>
      <c r="B79" s="123" t="s">
        <v>88</v>
      </c>
      <c r="C79" s="124" t="s">
        <v>12</v>
      </c>
      <c r="D79" s="125"/>
      <c r="E79" s="322"/>
      <c r="F79" s="322"/>
      <c r="G79" s="126">
        <f>L79*$I$74</f>
        <v>2555.3000000000002</v>
      </c>
      <c r="H79" s="127">
        <f t="shared" ref="H79:H80" si="12">M79*$I$74</f>
        <v>281.08300000000003</v>
      </c>
      <c r="I79" s="10"/>
      <c r="J79" s="15"/>
      <c r="K79" s="30"/>
      <c r="L79" s="28">
        <v>2555.3000000000002</v>
      </c>
      <c r="M79" s="28">
        <v>281.08300000000003</v>
      </c>
      <c r="N79" s="18"/>
      <c r="O79" s="3"/>
      <c r="P79" s="2"/>
      <c r="Q79" s="2"/>
      <c r="R79" s="2"/>
    </row>
    <row r="80" spans="1:18" ht="15" customHeight="1">
      <c r="A80" s="356"/>
      <c r="B80" s="123" t="s">
        <v>90</v>
      </c>
      <c r="C80" s="124" t="s">
        <v>13</v>
      </c>
      <c r="D80" s="125"/>
      <c r="E80" s="322"/>
      <c r="F80" s="322"/>
      <c r="G80" s="126">
        <f>L80*$I$74</f>
        <v>3089.9</v>
      </c>
      <c r="H80" s="127">
        <f t="shared" si="12"/>
        <v>339.88900000000001</v>
      </c>
      <c r="I80" s="10"/>
      <c r="J80" s="15"/>
      <c r="K80" s="30"/>
      <c r="L80" s="28">
        <v>3089.9</v>
      </c>
      <c r="M80" s="28">
        <v>339.88900000000001</v>
      </c>
      <c r="N80" s="18"/>
      <c r="O80" s="3"/>
      <c r="P80" s="2"/>
      <c r="Q80" s="2"/>
      <c r="R80" s="2"/>
    </row>
    <row r="81" spans="1:18" ht="15" customHeight="1">
      <c r="A81" s="356"/>
      <c r="B81" s="76">
        <v>902</v>
      </c>
      <c r="C81" s="111" t="s">
        <v>14</v>
      </c>
      <c r="D81" s="79"/>
      <c r="E81" s="323"/>
      <c r="F81" s="324"/>
      <c r="G81" s="71"/>
      <c r="H81" s="77"/>
      <c r="I81" s="10"/>
      <c r="J81" s="14"/>
      <c r="K81" s="17"/>
      <c r="L81" s="28"/>
      <c r="M81" s="24"/>
      <c r="N81" s="18"/>
      <c r="O81" s="3"/>
      <c r="P81" s="2"/>
      <c r="Q81" s="2"/>
      <c r="R81" s="2"/>
    </row>
    <row r="82" spans="1:18" ht="41.25" customHeight="1">
      <c r="A82" s="356"/>
      <c r="B82" s="129" t="s">
        <v>91</v>
      </c>
      <c r="C82" s="130" t="s">
        <v>15</v>
      </c>
      <c r="D82" s="125" t="s">
        <v>16</v>
      </c>
      <c r="E82" s="325" t="s">
        <v>104</v>
      </c>
      <c r="F82" s="325"/>
      <c r="G82" s="126">
        <f>L82*$I$74</f>
        <v>233.13312307692308</v>
      </c>
      <c r="H82" s="127">
        <f>M82*$I$74</f>
        <v>25.644643538461541</v>
      </c>
      <c r="I82" s="10"/>
      <c r="J82" s="15"/>
      <c r="K82" s="30"/>
      <c r="L82" s="43">
        <v>233.13312307692308</v>
      </c>
      <c r="M82" s="28">
        <v>25.644643538461541</v>
      </c>
      <c r="N82" s="18"/>
      <c r="O82" s="3"/>
      <c r="P82" s="2"/>
      <c r="Q82" s="2"/>
      <c r="R82" s="2"/>
    </row>
    <row r="83" spans="1:18" ht="43.5" customHeight="1">
      <c r="A83" s="356"/>
      <c r="B83" s="129" t="s">
        <v>92</v>
      </c>
      <c r="C83" s="124" t="s">
        <v>188</v>
      </c>
      <c r="D83" s="125" t="s">
        <v>16</v>
      </c>
      <c r="E83" s="331" t="s">
        <v>104</v>
      </c>
      <c r="F83" s="331"/>
      <c r="G83" s="126">
        <f>L83*$I$74</f>
        <v>912.41085625000005</v>
      </c>
      <c r="H83" s="127">
        <f t="shared" ref="H83:H85" si="13">M83*$I$74</f>
        <v>100.36519418750001</v>
      </c>
      <c r="I83" s="10"/>
      <c r="J83" s="15"/>
      <c r="K83" s="30"/>
      <c r="L83" s="44">
        <v>912.41085625000005</v>
      </c>
      <c r="M83" s="28">
        <v>100.36519418750001</v>
      </c>
      <c r="N83" s="18"/>
      <c r="O83" s="3"/>
      <c r="P83" s="2"/>
      <c r="Q83" s="2"/>
      <c r="R83" s="2"/>
    </row>
    <row r="84" spans="1:18" ht="48" customHeight="1">
      <c r="A84" s="356"/>
      <c r="B84" s="129" t="s">
        <v>93</v>
      </c>
      <c r="C84" s="124" t="s">
        <v>189</v>
      </c>
      <c r="D84" s="125" t="s">
        <v>16</v>
      </c>
      <c r="E84" s="331" t="s">
        <v>104</v>
      </c>
      <c r="F84" s="331"/>
      <c r="G84" s="126">
        <f>L84*$I$74</f>
        <v>2020.300225</v>
      </c>
      <c r="H84" s="127">
        <f t="shared" si="13"/>
        <v>222.23302475</v>
      </c>
      <c r="I84" s="10"/>
      <c r="J84" s="15"/>
      <c r="K84" s="30"/>
      <c r="L84" s="44">
        <v>2020.300225</v>
      </c>
      <c r="M84" s="28">
        <v>222.23302475</v>
      </c>
      <c r="N84" s="18"/>
      <c r="O84" s="3"/>
      <c r="P84" s="2"/>
      <c r="Q84" s="2"/>
      <c r="R84" s="2"/>
    </row>
    <row r="85" spans="1:18" ht="39" customHeight="1">
      <c r="A85" s="356"/>
      <c r="B85" s="129" t="s">
        <v>94</v>
      </c>
      <c r="C85" s="167" t="s">
        <v>190</v>
      </c>
      <c r="D85" s="125" t="s">
        <v>16</v>
      </c>
      <c r="E85" s="331" t="s">
        <v>38</v>
      </c>
      <c r="F85" s="331"/>
      <c r="G85" s="126">
        <f>L85*$I$74</f>
        <v>674</v>
      </c>
      <c r="H85" s="127">
        <f t="shared" si="13"/>
        <v>65</v>
      </c>
      <c r="I85" s="10"/>
      <c r="J85" s="15"/>
      <c r="K85" s="30"/>
      <c r="L85" s="44">
        <v>674</v>
      </c>
      <c r="M85" s="28">
        <v>65</v>
      </c>
      <c r="N85" s="18"/>
      <c r="O85" s="3"/>
      <c r="P85" s="2"/>
      <c r="Q85" s="2"/>
      <c r="R85" s="2"/>
    </row>
    <row r="86" spans="1:18" ht="42.75" customHeight="1">
      <c r="A86" s="356"/>
      <c r="B86" s="129" t="s">
        <v>95</v>
      </c>
      <c r="C86" s="167" t="s">
        <v>191</v>
      </c>
      <c r="D86" s="125" t="s">
        <v>16</v>
      </c>
      <c r="E86" s="331" t="s">
        <v>38</v>
      </c>
      <c r="F86" s="331"/>
      <c r="G86" s="126">
        <f>L86*$I$74</f>
        <v>122.5</v>
      </c>
      <c r="H86" s="127">
        <f>M86*$I$74</f>
        <v>12</v>
      </c>
      <c r="I86" s="10"/>
      <c r="J86" s="15"/>
      <c r="K86" s="30"/>
      <c r="L86" s="44">
        <v>122.5</v>
      </c>
      <c r="M86" s="28">
        <v>12</v>
      </c>
      <c r="N86" s="18"/>
      <c r="O86" s="3"/>
      <c r="P86" s="2"/>
      <c r="Q86" s="2"/>
      <c r="R86" s="2"/>
    </row>
    <row r="87" spans="1:18" ht="42" customHeight="1">
      <c r="A87" s="356"/>
      <c r="B87" s="76">
        <v>903</v>
      </c>
      <c r="C87" s="104" t="s">
        <v>192</v>
      </c>
      <c r="D87" s="81" t="s">
        <v>17</v>
      </c>
      <c r="E87" s="263" t="s">
        <v>105</v>
      </c>
      <c r="F87" s="263"/>
      <c r="G87" s="71"/>
      <c r="H87" s="77"/>
      <c r="I87" s="10"/>
      <c r="J87" s="14"/>
      <c r="K87" s="17"/>
      <c r="L87" s="45"/>
      <c r="M87" s="24"/>
      <c r="N87" s="18"/>
      <c r="O87" s="3"/>
      <c r="P87" s="2"/>
      <c r="Q87" s="2"/>
      <c r="R87" s="2"/>
    </row>
    <row r="88" spans="1:18" ht="23.25" customHeight="1">
      <c r="A88" s="356"/>
      <c r="B88" s="131" t="s">
        <v>96</v>
      </c>
      <c r="C88" s="124" t="s">
        <v>12</v>
      </c>
      <c r="D88" s="125" t="s">
        <v>17</v>
      </c>
      <c r="E88" s="322"/>
      <c r="F88" s="322"/>
      <c r="G88" s="126">
        <f>L88*$I$74</f>
        <v>1307.9000000000001</v>
      </c>
      <c r="H88" s="127">
        <f>M88*$I$74</f>
        <v>143.869</v>
      </c>
      <c r="I88" s="10"/>
      <c r="J88" s="15"/>
      <c r="K88" s="30"/>
      <c r="L88" s="28">
        <v>1307.9000000000001</v>
      </c>
      <c r="M88" s="28">
        <v>143.869</v>
      </c>
      <c r="N88" s="18"/>
      <c r="O88" s="3"/>
      <c r="P88" s="2"/>
      <c r="Q88" s="2"/>
      <c r="R88" s="2"/>
    </row>
    <row r="89" spans="1:18" ht="25.5" customHeight="1">
      <c r="A89" s="356"/>
      <c r="B89" s="131" t="s">
        <v>89</v>
      </c>
      <c r="C89" s="124" t="s">
        <v>13</v>
      </c>
      <c r="D89" s="125" t="s">
        <v>17</v>
      </c>
      <c r="E89" s="322"/>
      <c r="F89" s="322"/>
      <c r="G89" s="126">
        <f t="shared" ref="G89:G96" si="14">L89*$I$74</f>
        <v>1486.1000000000001</v>
      </c>
      <c r="H89" s="127">
        <f t="shared" ref="H89:H103" si="15">M89*$I$74</f>
        <v>163.471</v>
      </c>
      <c r="I89" s="10"/>
      <c r="J89" s="15"/>
      <c r="K89" s="30"/>
      <c r="L89" s="28">
        <v>1486.1000000000001</v>
      </c>
      <c r="M89" s="28">
        <v>163.471</v>
      </c>
      <c r="N89" s="18"/>
      <c r="O89" s="3"/>
      <c r="P89" s="2"/>
      <c r="Q89" s="2"/>
      <c r="R89" s="2"/>
    </row>
    <row r="90" spans="1:18" ht="135" customHeight="1">
      <c r="A90" s="356"/>
      <c r="B90" s="58">
        <v>904</v>
      </c>
      <c r="C90" s="60" t="s">
        <v>193</v>
      </c>
      <c r="D90" s="58" t="s">
        <v>10</v>
      </c>
      <c r="E90" s="350" t="s">
        <v>106</v>
      </c>
      <c r="F90" s="350"/>
      <c r="G90" s="71">
        <f t="shared" si="14"/>
        <v>21700</v>
      </c>
      <c r="H90" s="77">
        <f t="shared" si="15"/>
        <v>2387</v>
      </c>
      <c r="I90" s="10"/>
      <c r="J90" s="14"/>
      <c r="K90" s="24"/>
      <c r="L90" s="26">
        <v>21700</v>
      </c>
      <c r="M90" s="26">
        <v>2387</v>
      </c>
      <c r="N90" s="18"/>
      <c r="O90" s="3"/>
      <c r="P90" s="2"/>
      <c r="Q90" s="2"/>
      <c r="R90" s="2"/>
    </row>
    <row r="91" spans="1:18" ht="131.25" customHeight="1">
      <c r="A91" s="356"/>
      <c r="B91" s="132" t="s">
        <v>108</v>
      </c>
      <c r="C91" s="133" t="s">
        <v>52</v>
      </c>
      <c r="D91" s="134" t="s">
        <v>10</v>
      </c>
      <c r="E91" s="351" t="s">
        <v>107</v>
      </c>
      <c r="F91" s="351"/>
      <c r="G91" s="126">
        <f t="shared" si="14"/>
        <v>20884</v>
      </c>
      <c r="H91" s="127">
        <f t="shared" si="15"/>
        <v>2297.2399999999998</v>
      </c>
      <c r="I91" s="10"/>
      <c r="J91" s="14"/>
      <c r="K91" s="24"/>
      <c r="L91" s="20">
        <v>20884</v>
      </c>
      <c r="M91" s="20">
        <v>2297.2399999999998</v>
      </c>
      <c r="N91" s="18"/>
      <c r="O91" s="3"/>
      <c r="P91" s="4"/>
      <c r="Q91" s="4"/>
      <c r="R91" s="4"/>
    </row>
    <row r="92" spans="1:18" ht="330.75" customHeight="1">
      <c r="A92" s="356"/>
      <c r="B92" s="135" t="s">
        <v>109</v>
      </c>
      <c r="C92" s="178" t="s">
        <v>194</v>
      </c>
      <c r="D92" s="136" t="s">
        <v>44</v>
      </c>
      <c r="E92" s="364" t="s">
        <v>195</v>
      </c>
      <c r="F92" s="365"/>
      <c r="G92" s="71">
        <f t="shared" si="14"/>
        <v>1945000</v>
      </c>
      <c r="H92" s="77">
        <f t="shared" si="15"/>
        <v>213950</v>
      </c>
      <c r="I92" s="10"/>
      <c r="J92" s="14"/>
      <c r="K92" s="20"/>
      <c r="L92" s="36">
        <v>1945000</v>
      </c>
      <c r="M92" s="36">
        <f t="shared" ref="M92" si="16">0.11*L92</f>
        <v>213950</v>
      </c>
      <c r="N92" s="18"/>
      <c r="O92" s="3"/>
      <c r="P92" s="361"/>
      <c r="Q92" s="361"/>
      <c r="R92" s="4"/>
    </row>
    <row r="93" spans="1:18" ht="136.5" customHeight="1">
      <c r="A93" s="356"/>
      <c r="B93" s="112">
        <v>906</v>
      </c>
      <c r="C93" s="137" t="s">
        <v>196</v>
      </c>
      <c r="D93" s="119" t="s">
        <v>47</v>
      </c>
      <c r="E93" s="366" t="s">
        <v>197</v>
      </c>
      <c r="F93" s="366"/>
      <c r="G93" s="71">
        <f t="shared" si="14"/>
        <v>602634.65</v>
      </c>
      <c r="H93" s="77">
        <f t="shared" si="15"/>
        <v>66289.811499999996</v>
      </c>
      <c r="I93" s="10"/>
      <c r="J93" s="14"/>
      <c r="K93" s="24"/>
      <c r="L93" s="27">
        <v>602634.65</v>
      </c>
      <c r="M93" s="27">
        <f>0.11*L93</f>
        <v>66289.811499999996</v>
      </c>
      <c r="N93" s="18"/>
      <c r="O93" s="3"/>
      <c r="P93" s="56"/>
      <c r="Q93" s="56"/>
      <c r="R93" s="4"/>
    </row>
    <row r="94" spans="1:18" ht="93.75" customHeight="1">
      <c r="A94" s="356"/>
      <c r="B94" s="112">
        <v>907</v>
      </c>
      <c r="C94" s="179" t="s">
        <v>198</v>
      </c>
      <c r="D94" s="119" t="s">
        <v>47</v>
      </c>
      <c r="E94" s="367" t="s">
        <v>199</v>
      </c>
      <c r="F94" s="367"/>
      <c r="G94" s="71">
        <f t="shared" si="14"/>
        <v>1637939.1</v>
      </c>
      <c r="H94" s="77">
        <f t="shared" si="15"/>
        <v>81896.960000000006</v>
      </c>
      <c r="I94" s="11"/>
      <c r="J94" s="14"/>
      <c r="K94" s="17"/>
      <c r="L94" s="27">
        <v>1637939.1</v>
      </c>
      <c r="M94" s="27">
        <v>81896.960000000006</v>
      </c>
      <c r="N94" s="18"/>
      <c r="O94" s="3"/>
      <c r="P94" s="56"/>
      <c r="Q94" s="56"/>
      <c r="R94" s="4"/>
    </row>
    <row r="95" spans="1:18" ht="91.5" customHeight="1">
      <c r="A95" s="356"/>
      <c r="B95" s="59">
        <v>908</v>
      </c>
      <c r="C95" s="180" t="s">
        <v>200</v>
      </c>
      <c r="D95" s="58" t="s">
        <v>7</v>
      </c>
      <c r="E95" s="346" t="s">
        <v>201</v>
      </c>
      <c r="F95" s="347"/>
      <c r="G95" s="71">
        <f t="shared" si="14"/>
        <v>45383</v>
      </c>
      <c r="H95" s="77">
        <f t="shared" si="15"/>
        <v>4992</v>
      </c>
      <c r="I95" s="10"/>
      <c r="J95" s="14"/>
      <c r="K95" s="23"/>
      <c r="L95" s="20">
        <v>45383</v>
      </c>
      <c r="M95" s="20">
        <v>4992</v>
      </c>
      <c r="N95" s="18"/>
      <c r="O95" s="3"/>
      <c r="P95" s="362"/>
      <c r="Q95" s="362"/>
      <c r="R95" s="4"/>
    </row>
    <row r="96" spans="1:18" ht="105.75" customHeight="1">
      <c r="A96" s="356"/>
      <c r="B96" s="138" t="s">
        <v>110</v>
      </c>
      <c r="C96" s="181" t="s">
        <v>133</v>
      </c>
      <c r="D96" s="139" t="s">
        <v>32</v>
      </c>
      <c r="E96" s="344" t="s">
        <v>202</v>
      </c>
      <c r="F96" s="345"/>
      <c r="G96" s="126">
        <f t="shared" si="14"/>
        <v>30691.5</v>
      </c>
      <c r="H96" s="127">
        <f t="shared" si="15"/>
        <v>3100</v>
      </c>
      <c r="I96" s="10"/>
      <c r="J96" s="14"/>
      <c r="K96" s="46"/>
      <c r="L96" s="47">
        <v>30691.5</v>
      </c>
      <c r="M96" s="48">
        <v>3100</v>
      </c>
      <c r="N96" s="18"/>
      <c r="O96" s="3"/>
      <c r="P96" s="363"/>
      <c r="Q96" s="363"/>
      <c r="R96" s="4"/>
    </row>
    <row r="97" spans="1:18" ht="54.75" customHeight="1">
      <c r="A97" s="356"/>
      <c r="B97" s="59">
        <v>909</v>
      </c>
      <c r="C97" s="75" t="s">
        <v>203</v>
      </c>
      <c r="D97" s="58" t="s">
        <v>8</v>
      </c>
      <c r="E97" s="346" t="s">
        <v>204</v>
      </c>
      <c r="F97" s="347"/>
      <c r="G97" s="71"/>
      <c r="H97" s="77"/>
      <c r="I97" s="10"/>
      <c r="J97" s="14"/>
      <c r="K97" s="23"/>
      <c r="L97" s="24"/>
      <c r="M97" s="20"/>
      <c r="N97" s="18"/>
      <c r="O97" s="3"/>
      <c r="P97" s="4"/>
      <c r="Q97" s="4"/>
      <c r="R97" s="4"/>
    </row>
    <row r="98" spans="1:18" ht="24.75" customHeight="1">
      <c r="A98" s="356"/>
      <c r="B98" s="140" t="s">
        <v>111</v>
      </c>
      <c r="C98" s="141" t="s">
        <v>53</v>
      </c>
      <c r="D98" s="142" t="s">
        <v>9</v>
      </c>
      <c r="E98" s="348"/>
      <c r="F98" s="349"/>
      <c r="G98" s="126">
        <f t="shared" ref="G98:G103" si="17">L98*$I$74</f>
        <v>56189</v>
      </c>
      <c r="H98" s="127">
        <f t="shared" si="15"/>
        <v>6181</v>
      </c>
      <c r="I98" s="10"/>
      <c r="J98" s="14"/>
      <c r="K98" s="20"/>
      <c r="L98" s="20">
        <v>56189</v>
      </c>
      <c r="M98" s="20">
        <v>6181</v>
      </c>
      <c r="N98" s="18"/>
      <c r="O98" s="3"/>
      <c r="P98" s="4"/>
      <c r="Q98" s="4"/>
      <c r="R98" s="4"/>
    </row>
    <row r="99" spans="1:18" ht="27" customHeight="1">
      <c r="A99" s="356"/>
      <c r="B99" s="140" t="s">
        <v>112</v>
      </c>
      <c r="C99" s="141" t="s">
        <v>54</v>
      </c>
      <c r="D99" s="142" t="s">
        <v>9</v>
      </c>
      <c r="E99" s="348"/>
      <c r="F99" s="349"/>
      <c r="G99" s="126">
        <f t="shared" si="17"/>
        <v>55322.29</v>
      </c>
      <c r="H99" s="127">
        <f t="shared" si="15"/>
        <v>6085</v>
      </c>
      <c r="I99" s="10"/>
      <c r="J99" s="14"/>
      <c r="K99" s="20"/>
      <c r="L99" s="20">
        <v>55322.29</v>
      </c>
      <c r="M99" s="20">
        <v>6085</v>
      </c>
      <c r="N99" s="18"/>
      <c r="O99" s="3"/>
      <c r="P99" s="4"/>
      <c r="Q99" s="4"/>
      <c r="R99" s="4"/>
    </row>
    <row r="100" spans="1:18" ht="27" customHeight="1">
      <c r="A100" s="356"/>
      <c r="B100" s="140" t="s">
        <v>113</v>
      </c>
      <c r="C100" s="141" t="s">
        <v>55</v>
      </c>
      <c r="D100" s="142" t="s">
        <v>9</v>
      </c>
      <c r="E100" s="348"/>
      <c r="F100" s="349"/>
      <c r="G100" s="126">
        <f t="shared" si="17"/>
        <v>41874.99</v>
      </c>
      <c r="H100" s="127">
        <f t="shared" si="15"/>
        <v>4606</v>
      </c>
      <c r="I100" s="10"/>
      <c r="J100" s="14"/>
      <c r="K100" s="20"/>
      <c r="L100" s="20">
        <v>41874.99</v>
      </c>
      <c r="M100" s="20">
        <v>4606</v>
      </c>
      <c r="N100" s="18"/>
      <c r="O100" s="3"/>
      <c r="P100" s="4"/>
      <c r="Q100" s="4"/>
      <c r="R100" s="4"/>
    </row>
    <row r="101" spans="1:18" ht="23.25" customHeight="1">
      <c r="A101" s="356"/>
      <c r="B101" s="140" t="s">
        <v>114</v>
      </c>
      <c r="C101" s="141" t="s">
        <v>56</v>
      </c>
      <c r="D101" s="142" t="s">
        <v>9</v>
      </c>
      <c r="E101" s="348"/>
      <c r="F101" s="349"/>
      <c r="G101" s="126">
        <f t="shared" si="17"/>
        <v>28623.119999999999</v>
      </c>
      <c r="H101" s="127">
        <f t="shared" si="15"/>
        <v>3149</v>
      </c>
      <c r="I101" s="10"/>
      <c r="J101" s="14"/>
      <c r="K101" s="20"/>
      <c r="L101" s="20">
        <v>28623.119999999999</v>
      </c>
      <c r="M101" s="20">
        <v>3149</v>
      </c>
      <c r="N101" s="18"/>
      <c r="O101" s="3"/>
      <c r="P101" s="4"/>
      <c r="Q101" s="4"/>
      <c r="R101" s="4"/>
    </row>
    <row r="102" spans="1:18" ht="173.25" customHeight="1">
      <c r="A102" s="356"/>
      <c r="B102" s="59">
        <v>910</v>
      </c>
      <c r="C102" s="143" t="s">
        <v>205</v>
      </c>
      <c r="D102" s="58" t="s">
        <v>5</v>
      </c>
      <c r="E102" s="346" t="s">
        <v>206</v>
      </c>
      <c r="F102" s="347"/>
      <c r="G102" s="71">
        <f t="shared" si="17"/>
        <v>1540.68</v>
      </c>
      <c r="H102" s="77">
        <f t="shared" si="15"/>
        <v>169.48</v>
      </c>
      <c r="I102" s="10"/>
      <c r="J102" s="14"/>
      <c r="K102" s="23"/>
      <c r="L102" s="20">
        <v>1540.68</v>
      </c>
      <c r="M102" s="20">
        <v>169.48</v>
      </c>
      <c r="N102" s="18"/>
      <c r="O102" s="3"/>
      <c r="P102" s="4"/>
      <c r="Q102" s="4"/>
      <c r="R102" s="4"/>
    </row>
    <row r="103" spans="1:18" ht="43.5" customHeight="1">
      <c r="A103" s="357"/>
      <c r="B103" s="80">
        <v>911</v>
      </c>
      <c r="C103" s="103" t="s">
        <v>31</v>
      </c>
      <c r="D103" s="81" t="s">
        <v>20</v>
      </c>
      <c r="E103" s="358" t="s">
        <v>207</v>
      </c>
      <c r="F103" s="358"/>
      <c r="G103" s="71">
        <f t="shared" si="17"/>
        <v>3850.0000000000005</v>
      </c>
      <c r="H103" s="77">
        <f t="shared" si="15"/>
        <v>0</v>
      </c>
      <c r="I103" s="10"/>
      <c r="J103" s="16"/>
      <c r="K103" s="30"/>
      <c r="L103" s="37">
        <v>3850.0000000000005</v>
      </c>
      <c r="M103" s="28">
        <v>0</v>
      </c>
      <c r="N103" s="18"/>
      <c r="O103" s="3"/>
      <c r="P103" s="4"/>
      <c r="Q103" s="4"/>
      <c r="R103" s="4"/>
    </row>
    <row r="104" spans="1:18" ht="28.5" customHeight="1">
      <c r="A104" s="144"/>
      <c r="B104" s="145"/>
      <c r="C104" s="146"/>
      <c r="D104" s="147"/>
      <c r="E104" s="148"/>
      <c r="F104" s="148"/>
      <c r="G104" s="149"/>
      <c r="H104" s="149"/>
      <c r="I104" s="2"/>
      <c r="J104" s="2"/>
      <c r="K104" s="17"/>
      <c r="L104" s="49"/>
      <c r="M104" s="39"/>
      <c r="N104" s="18"/>
      <c r="O104" s="3"/>
      <c r="P104" s="2"/>
      <c r="Q104" s="2"/>
      <c r="R104" s="2"/>
    </row>
    <row r="105" spans="1:18" ht="15.75" customHeight="1">
      <c r="A105" s="171" t="s">
        <v>227</v>
      </c>
      <c r="B105" s="335" t="s">
        <v>134</v>
      </c>
      <c r="C105" s="335"/>
      <c r="D105" s="335"/>
      <c r="E105" s="151"/>
      <c r="F105" s="152"/>
      <c r="G105" s="153"/>
      <c r="H105" s="154"/>
      <c r="I105" s="2"/>
      <c r="J105" s="2"/>
      <c r="K105" s="17"/>
      <c r="L105" s="38"/>
      <c r="M105" s="39"/>
      <c r="N105" s="18"/>
      <c r="O105" s="3"/>
      <c r="P105" s="2"/>
      <c r="Q105" s="2"/>
      <c r="R105" s="2"/>
    </row>
    <row r="106" spans="1:18" ht="15.75" customHeight="1">
      <c r="A106" s="150"/>
      <c r="B106" s="155"/>
      <c r="C106" s="155"/>
      <c r="D106" s="155"/>
      <c r="E106" s="152"/>
      <c r="F106" s="152"/>
      <c r="G106" s="153"/>
      <c r="H106" s="154"/>
      <c r="I106" s="2"/>
      <c r="J106" s="2"/>
      <c r="K106" s="17"/>
      <c r="L106" s="38"/>
      <c r="M106" s="39"/>
      <c r="N106" s="18"/>
      <c r="O106" s="3"/>
      <c r="P106" s="2"/>
      <c r="Q106" s="2"/>
      <c r="R106" s="2"/>
    </row>
    <row r="107" spans="1:18" ht="27" customHeight="1">
      <c r="A107" s="150"/>
      <c r="B107" s="156">
        <v>1</v>
      </c>
      <c r="C107" s="336" t="s">
        <v>22</v>
      </c>
      <c r="D107" s="337"/>
      <c r="E107" s="337"/>
      <c r="F107" s="337"/>
      <c r="G107" s="337"/>
      <c r="H107" s="338"/>
      <c r="I107" s="3"/>
      <c r="J107" s="2"/>
      <c r="K107" s="17"/>
      <c r="L107" s="17"/>
      <c r="M107" s="17"/>
      <c r="N107" s="18"/>
      <c r="O107" s="3"/>
      <c r="P107" s="2"/>
      <c r="Q107" s="2"/>
      <c r="R107" s="2"/>
    </row>
    <row r="108" spans="1:18" ht="77.25" customHeight="1">
      <c r="A108" s="150"/>
      <c r="B108" s="157">
        <v>2</v>
      </c>
      <c r="C108" s="339" t="s">
        <v>208</v>
      </c>
      <c r="D108" s="340"/>
      <c r="E108" s="340"/>
      <c r="F108" s="340"/>
      <c r="G108" s="340"/>
      <c r="H108" s="341"/>
      <c r="I108" s="3"/>
      <c r="J108" s="2"/>
      <c r="K108" s="17"/>
      <c r="L108" s="17"/>
      <c r="M108" s="17"/>
      <c r="N108" s="18"/>
      <c r="O108" s="3"/>
      <c r="P108" s="2"/>
      <c r="Q108" s="2"/>
      <c r="R108" s="2"/>
    </row>
    <row r="109" spans="1:18" ht="29.25" customHeight="1">
      <c r="A109" s="150"/>
      <c r="B109" s="156">
        <v>3</v>
      </c>
      <c r="C109" s="336" t="s">
        <v>23</v>
      </c>
      <c r="D109" s="337"/>
      <c r="E109" s="337"/>
      <c r="F109" s="337"/>
      <c r="G109" s="337"/>
      <c r="H109" s="338"/>
      <c r="I109" s="3"/>
      <c r="J109" s="2"/>
      <c r="K109" s="17"/>
      <c r="L109" s="17"/>
      <c r="M109" s="17"/>
      <c r="N109" s="18"/>
      <c r="O109" s="3"/>
      <c r="P109" s="2"/>
      <c r="Q109" s="2"/>
      <c r="R109" s="2"/>
    </row>
    <row r="110" spans="1:18" ht="45" customHeight="1">
      <c r="A110" s="150"/>
      <c r="B110" s="157">
        <v>4</v>
      </c>
      <c r="C110" s="342" t="s">
        <v>209</v>
      </c>
      <c r="D110" s="342"/>
      <c r="E110" s="342"/>
      <c r="F110" s="342"/>
      <c r="G110" s="342"/>
      <c r="H110" s="342"/>
      <c r="I110" s="3"/>
      <c r="J110" s="2"/>
      <c r="K110" s="17"/>
      <c r="L110" s="17"/>
      <c r="M110" s="17"/>
      <c r="N110" s="18"/>
      <c r="O110" s="3"/>
      <c r="P110" s="2"/>
      <c r="Q110" s="2"/>
      <c r="R110" s="2"/>
    </row>
    <row r="111" spans="1:18" ht="66" customHeight="1">
      <c r="A111" s="150"/>
      <c r="B111" s="156">
        <v>5</v>
      </c>
      <c r="C111" s="343" t="s">
        <v>34</v>
      </c>
      <c r="D111" s="343"/>
      <c r="E111" s="343"/>
      <c r="F111" s="343"/>
      <c r="G111" s="343"/>
      <c r="H111" s="343"/>
      <c r="I111" s="3"/>
      <c r="J111" s="2"/>
      <c r="K111" s="17"/>
      <c r="L111" s="17"/>
      <c r="M111" s="17"/>
      <c r="N111" s="18"/>
      <c r="O111" s="3"/>
      <c r="P111" s="2"/>
      <c r="Q111" s="2"/>
      <c r="R111" s="2"/>
    </row>
    <row r="112" spans="1:18" ht="39.75" customHeight="1">
      <c r="A112" s="150"/>
      <c r="B112" s="157">
        <v>6</v>
      </c>
      <c r="C112" s="326" t="s">
        <v>99</v>
      </c>
      <c r="D112" s="326"/>
      <c r="E112" s="326"/>
      <c r="F112" s="326"/>
      <c r="G112" s="326"/>
      <c r="H112" s="326"/>
      <c r="I112" s="3"/>
      <c r="J112" s="2"/>
      <c r="K112" s="17"/>
      <c r="L112" s="17"/>
      <c r="M112" s="17"/>
      <c r="N112" s="18"/>
      <c r="O112" s="3"/>
      <c r="P112" s="2"/>
      <c r="Q112" s="2"/>
      <c r="R112" s="2"/>
    </row>
    <row r="113" spans="1:18" ht="30" customHeight="1">
      <c r="A113" s="150"/>
      <c r="B113" s="158">
        <v>7</v>
      </c>
      <c r="C113" s="327" t="s">
        <v>210</v>
      </c>
      <c r="D113" s="327"/>
      <c r="E113" s="327"/>
      <c r="F113" s="327"/>
      <c r="G113" s="327"/>
      <c r="H113" s="327"/>
      <c r="I113" s="3"/>
      <c r="J113" s="2"/>
      <c r="K113" s="17"/>
      <c r="L113" s="17"/>
      <c r="M113" s="17"/>
      <c r="N113" s="18"/>
      <c r="O113" s="3"/>
      <c r="P113" s="2"/>
      <c r="Q113" s="2"/>
      <c r="R113" s="2"/>
    </row>
    <row r="114" spans="1:18" ht="24" customHeight="1">
      <c r="A114" s="150"/>
      <c r="B114" s="159">
        <v>8</v>
      </c>
      <c r="C114" s="328" t="s">
        <v>24</v>
      </c>
      <c r="D114" s="329"/>
      <c r="E114" s="329"/>
      <c r="F114" s="329"/>
      <c r="G114" s="329"/>
      <c r="H114" s="330"/>
      <c r="I114" s="3"/>
      <c r="J114" s="2"/>
      <c r="K114" s="17"/>
      <c r="L114" s="17"/>
      <c r="M114" s="17"/>
      <c r="N114" s="18"/>
      <c r="O114" s="3"/>
      <c r="P114" s="2"/>
      <c r="Q114" s="2"/>
      <c r="R114" s="2"/>
    </row>
    <row r="115" spans="1:18" ht="20.25" customHeight="1">
      <c r="A115" s="150"/>
      <c r="B115" s="160">
        <v>9</v>
      </c>
      <c r="C115" s="332" t="s">
        <v>226</v>
      </c>
      <c r="D115" s="332"/>
      <c r="E115" s="332"/>
      <c r="F115" s="332"/>
      <c r="G115" s="332"/>
      <c r="H115" s="332"/>
      <c r="I115" s="3"/>
      <c r="J115" s="2"/>
      <c r="K115" s="17"/>
      <c r="L115" s="17"/>
      <c r="M115" s="17"/>
      <c r="N115" s="18"/>
      <c r="O115" s="3"/>
      <c r="P115" s="2"/>
      <c r="Q115" s="2"/>
      <c r="R115" s="2"/>
    </row>
    <row r="116" spans="1:18" ht="30" customHeight="1">
      <c r="A116" s="150"/>
      <c r="B116" s="159">
        <v>10</v>
      </c>
      <c r="C116" s="333" t="s">
        <v>211</v>
      </c>
      <c r="D116" s="334"/>
      <c r="E116" s="334"/>
      <c r="F116" s="334"/>
      <c r="G116" s="334"/>
      <c r="H116" s="334"/>
      <c r="I116" s="3"/>
      <c r="J116" s="2"/>
      <c r="K116" s="17"/>
      <c r="L116" s="17"/>
      <c r="M116" s="17"/>
      <c r="N116" s="18"/>
      <c r="O116" s="3"/>
      <c r="P116" s="2"/>
      <c r="Q116" s="2"/>
      <c r="R116" s="2"/>
    </row>
    <row r="117" spans="1:18" ht="36.75" customHeight="1">
      <c r="A117" s="150"/>
      <c r="B117" s="309">
        <v>11</v>
      </c>
      <c r="C117" s="312" t="s">
        <v>50</v>
      </c>
      <c r="D117" s="313"/>
      <c r="E117" s="313"/>
      <c r="F117" s="313"/>
      <c r="G117" s="313"/>
      <c r="H117" s="314"/>
      <c r="I117" s="3"/>
      <c r="J117" s="2"/>
      <c r="K117" s="17"/>
      <c r="L117" s="17"/>
      <c r="M117" s="17"/>
      <c r="N117" s="18"/>
      <c r="O117" s="3"/>
      <c r="P117" s="2"/>
      <c r="Q117" s="2"/>
      <c r="R117" s="2"/>
    </row>
    <row r="118" spans="1:18" ht="12" customHeight="1">
      <c r="A118" s="150"/>
      <c r="B118" s="310"/>
      <c r="C118" s="161" t="s">
        <v>41</v>
      </c>
      <c r="D118" s="162"/>
      <c r="E118" s="162"/>
      <c r="F118" s="162"/>
      <c r="G118" s="162"/>
      <c r="H118" s="163"/>
      <c r="I118" s="3"/>
      <c r="J118" s="2"/>
      <c r="K118" s="17"/>
      <c r="L118" s="17"/>
      <c r="M118" s="17"/>
      <c r="N118" s="18"/>
      <c r="O118" s="3"/>
      <c r="P118" s="2"/>
      <c r="Q118" s="2"/>
      <c r="R118" s="2"/>
    </row>
    <row r="119" spans="1:18">
      <c r="A119" s="150"/>
      <c r="B119" s="310"/>
      <c r="C119" s="315" t="s">
        <v>228</v>
      </c>
      <c r="D119" s="316"/>
      <c r="E119" s="316"/>
      <c r="F119" s="316"/>
      <c r="G119" s="316"/>
      <c r="H119" s="317"/>
      <c r="I119" s="3"/>
      <c r="J119" s="2"/>
      <c r="K119" s="17"/>
      <c r="L119" s="17"/>
      <c r="M119" s="17"/>
      <c r="N119" s="18"/>
      <c r="O119" s="3"/>
      <c r="P119" s="2"/>
      <c r="Q119" s="2"/>
      <c r="R119" s="2"/>
    </row>
    <row r="120" spans="1:18">
      <c r="A120" s="150"/>
      <c r="B120" s="310"/>
      <c r="C120" s="315" t="s">
        <v>229</v>
      </c>
      <c r="D120" s="316"/>
      <c r="E120" s="316"/>
      <c r="F120" s="316"/>
      <c r="G120" s="316"/>
      <c r="H120" s="317"/>
      <c r="I120" s="3"/>
      <c r="J120" s="2"/>
      <c r="K120" s="17"/>
      <c r="L120" s="17"/>
      <c r="M120" s="17"/>
      <c r="N120" s="18"/>
      <c r="O120" s="3"/>
      <c r="P120" s="2"/>
      <c r="Q120" s="2"/>
      <c r="R120" s="2"/>
    </row>
    <row r="121" spans="1:18">
      <c r="A121" s="164"/>
      <c r="B121" s="310"/>
      <c r="C121" s="315" t="s">
        <v>230</v>
      </c>
      <c r="D121" s="316"/>
      <c r="E121" s="316"/>
      <c r="F121" s="316"/>
      <c r="G121" s="316"/>
      <c r="H121" s="317"/>
      <c r="I121" s="5"/>
    </row>
    <row r="122" spans="1:18">
      <c r="A122" s="164"/>
      <c r="B122" s="311"/>
      <c r="C122" s="318" t="s">
        <v>231</v>
      </c>
      <c r="D122" s="319"/>
      <c r="E122" s="319"/>
      <c r="F122" s="319"/>
      <c r="G122" s="319"/>
      <c r="H122" s="320"/>
      <c r="I122" s="5"/>
    </row>
    <row r="127" spans="1:18">
      <c r="D127" s="6"/>
    </row>
    <row r="128" spans="1:18">
      <c r="D128" s="6"/>
    </row>
  </sheetData>
  <sheetProtection formatCells="0" formatColumns="0" formatRows="0" insertColumns="0" insertRows="0" insertHyperlinks="0" deleteColumns="0" deleteRows="0" sort="0" autoFilter="0" pivotTables="0"/>
  <mergeCells count="139">
    <mergeCell ref="E1:H1"/>
    <mergeCell ref="A13:A30"/>
    <mergeCell ref="A34:A63"/>
    <mergeCell ref="A75:A103"/>
    <mergeCell ref="E103:F103"/>
    <mergeCell ref="A72:H72"/>
    <mergeCell ref="P92:Q92"/>
    <mergeCell ref="P95:Q95"/>
    <mergeCell ref="P96:Q96"/>
    <mergeCell ref="E92:F92"/>
    <mergeCell ref="E102:F102"/>
    <mergeCell ref="E93:F93"/>
    <mergeCell ref="E94:F94"/>
    <mergeCell ref="E95:F95"/>
    <mergeCell ref="A68:A70"/>
    <mergeCell ref="E68:F68"/>
    <mergeCell ref="E69:F69"/>
    <mergeCell ref="E70:F70"/>
    <mergeCell ref="B71:H71"/>
    <mergeCell ref="A65:H65"/>
    <mergeCell ref="I66:J66"/>
    <mergeCell ref="L66:M66"/>
    <mergeCell ref="I67:J67"/>
    <mergeCell ref="E63:F63"/>
    <mergeCell ref="A64:H64"/>
    <mergeCell ref="C114:H114"/>
    <mergeCell ref="E83:F83"/>
    <mergeCell ref="E84:F84"/>
    <mergeCell ref="E85:F85"/>
    <mergeCell ref="E86:F86"/>
    <mergeCell ref="C115:H115"/>
    <mergeCell ref="C116:H116"/>
    <mergeCell ref="B105:D105"/>
    <mergeCell ref="C107:H107"/>
    <mergeCell ref="C108:H108"/>
    <mergeCell ref="C109:H109"/>
    <mergeCell ref="C110:H110"/>
    <mergeCell ref="C111:H111"/>
    <mergeCell ref="E96:F96"/>
    <mergeCell ref="E97:F97"/>
    <mergeCell ref="E98:F98"/>
    <mergeCell ref="E99:F99"/>
    <mergeCell ref="E100:F100"/>
    <mergeCell ref="E101:F101"/>
    <mergeCell ref="E90:F90"/>
    <mergeCell ref="E91:F91"/>
    <mergeCell ref="E62:F62"/>
    <mergeCell ref="E58:F58"/>
    <mergeCell ref="E59:F59"/>
    <mergeCell ref="E60:F60"/>
    <mergeCell ref="E61:F61"/>
    <mergeCell ref="B117:B122"/>
    <mergeCell ref="C117:H117"/>
    <mergeCell ref="C119:H119"/>
    <mergeCell ref="C120:H120"/>
    <mergeCell ref="C121:H121"/>
    <mergeCell ref="C122:H122"/>
    <mergeCell ref="E75:F75"/>
    <mergeCell ref="E76:F76"/>
    <mergeCell ref="E77:F77"/>
    <mergeCell ref="E78:F78"/>
    <mergeCell ref="E79:F79"/>
    <mergeCell ref="E80:F80"/>
    <mergeCell ref="E87:F87"/>
    <mergeCell ref="E88:F88"/>
    <mergeCell ref="E89:F89"/>
    <mergeCell ref="E81:F81"/>
    <mergeCell ref="E82:F82"/>
    <mergeCell ref="C112:H112"/>
    <mergeCell ref="C113:H113"/>
    <mergeCell ref="L32:M32"/>
    <mergeCell ref="I33:J33"/>
    <mergeCell ref="A31:H31"/>
    <mergeCell ref="I32:J32"/>
    <mergeCell ref="A32:F33"/>
    <mergeCell ref="G33:H33"/>
    <mergeCell ref="G32:H32"/>
    <mergeCell ref="E34:F34"/>
    <mergeCell ref="E35:F35"/>
    <mergeCell ref="L11:M11"/>
    <mergeCell ref="I12:J12"/>
    <mergeCell ref="A7:H8"/>
    <mergeCell ref="I7:I10"/>
    <mergeCell ref="J7:J10"/>
    <mergeCell ref="B9:B10"/>
    <mergeCell ref="C9:C10"/>
    <mergeCell ref="D9:D10"/>
    <mergeCell ref="E9:E10"/>
    <mergeCell ref="F9:H9"/>
    <mergeCell ref="F10:G10"/>
    <mergeCell ref="A9:A10"/>
    <mergeCell ref="I73:J73"/>
    <mergeCell ref="E25:F25"/>
    <mergeCell ref="E26:F26"/>
    <mergeCell ref="E27:F27"/>
    <mergeCell ref="E28:F28"/>
    <mergeCell ref="E29:F29"/>
    <mergeCell ref="I11:J11"/>
    <mergeCell ref="A3:C5"/>
    <mergeCell ref="D3:D5"/>
    <mergeCell ref="E36:F36"/>
    <mergeCell ref="E37:F37"/>
    <mergeCell ref="E38:F38"/>
    <mergeCell ref="E39:F39"/>
    <mergeCell ref="E40:F40"/>
    <mergeCell ref="E41:F41"/>
    <mergeCell ref="E42:F42"/>
    <mergeCell ref="E43:F43"/>
    <mergeCell ref="E44:F44"/>
    <mergeCell ref="E45:F45"/>
    <mergeCell ref="E46:F46"/>
    <mergeCell ref="E47:F47"/>
    <mergeCell ref="E53:F53"/>
    <mergeCell ref="E54:F54"/>
    <mergeCell ref="E55:F55"/>
    <mergeCell ref="B2:H2"/>
    <mergeCell ref="A73:F74"/>
    <mergeCell ref="G73:H73"/>
    <mergeCell ref="G74:H74"/>
    <mergeCell ref="A11:E12"/>
    <mergeCell ref="G12:H12"/>
    <mergeCell ref="G11:H11"/>
    <mergeCell ref="B30:H30"/>
    <mergeCell ref="G13:H13"/>
    <mergeCell ref="E3:H3"/>
    <mergeCell ref="E4:H4"/>
    <mergeCell ref="F5:H5"/>
    <mergeCell ref="A6:B6"/>
    <mergeCell ref="C6:H6"/>
    <mergeCell ref="E56:F56"/>
    <mergeCell ref="E57:F57"/>
    <mergeCell ref="E48:F48"/>
    <mergeCell ref="E49:F49"/>
    <mergeCell ref="E50:F50"/>
    <mergeCell ref="E51:F51"/>
    <mergeCell ref="E52:F52"/>
    <mergeCell ref="A66:F67"/>
    <mergeCell ref="G67:H67"/>
    <mergeCell ref="G66:H66"/>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92"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380" t="s">
        <v>128</v>
      </c>
      <c r="Q7" s="380"/>
      <c r="R7" s="380"/>
    </row>
    <row r="9" spans="3:19">
      <c r="E9" t="s">
        <v>122</v>
      </c>
      <c r="F9" s="1" t="s">
        <v>127</v>
      </c>
      <c r="G9" t="s">
        <v>123</v>
      </c>
      <c r="H9" s="1" t="s">
        <v>127</v>
      </c>
      <c r="I9" t="s">
        <v>124</v>
      </c>
      <c r="J9" s="1" t="s">
        <v>127</v>
      </c>
      <c r="K9" t="s">
        <v>125</v>
      </c>
      <c r="L9" s="1" t="s">
        <v>127</v>
      </c>
      <c r="N9" t="s">
        <v>126</v>
      </c>
    </row>
    <row r="10" spans="3:19">
      <c r="C10">
        <v>4</v>
      </c>
      <c r="E10" s="52"/>
      <c r="F10" s="52"/>
      <c r="G10" s="52"/>
      <c r="H10" s="52"/>
      <c r="I10" s="52">
        <v>19749.400000000001</v>
      </c>
      <c r="J10" s="52">
        <f>I13/I10</f>
        <v>1.450261780104712</v>
      </c>
      <c r="K10" s="52"/>
      <c r="L10" s="52"/>
      <c r="P10" s="52"/>
      <c r="Q10" s="52"/>
      <c r="R10" s="52"/>
      <c r="S10" s="52"/>
    </row>
    <row r="11" spans="3:19">
      <c r="C11">
        <v>8</v>
      </c>
      <c r="E11" s="52">
        <v>22582.560000000001</v>
      </c>
      <c r="F11" s="52">
        <f>E13/E11</f>
        <v>1.3965201465201464</v>
      </c>
      <c r="G11" s="52"/>
      <c r="H11" s="52"/>
      <c r="I11" s="52">
        <v>22131.360000000001</v>
      </c>
      <c r="J11" s="52">
        <f>I13/I11</f>
        <v>1.2941726129799525</v>
      </c>
      <c r="K11" s="52">
        <v>49300</v>
      </c>
      <c r="L11" s="52">
        <f>K13/K11</f>
        <v>1.0286004056795133</v>
      </c>
      <c r="M11" s="52">
        <v>68958.399999999994</v>
      </c>
      <c r="N11" s="52">
        <v>25643.200000000001</v>
      </c>
      <c r="P11" s="52">
        <v>902.59</v>
      </c>
      <c r="Q11" s="52">
        <f>P13/P11</f>
        <v>1.3198462203215191</v>
      </c>
      <c r="R11" s="52">
        <v>635.03</v>
      </c>
      <c r="S11" s="52">
        <f>R13/R11</f>
        <v>1.331165456750075</v>
      </c>
    </row>
    <row r="12" spans="3:19">
      <c r="C12">
        <v>12</v>
      </c>
      <c r="E12" s="52"/>
      <c r="F12" s="52"/>
      <c r="G12" s="52">
        <v>32476.6</v>
      </c>
      <c r="H12" s="52">
        <f>G13/G12</f>
        <v>1.0825024787077466</v>
      </c>
      <c r="I12" s="52">
        <v>25436.400000000001</v>
      </c>
      <c r="J12" s="52">
        <f>I13/I12</f>
        <v>1.1260162601626016</v>
      </c>
      <c r="K12" s="52"/>
      <c r="L12" s="52"/>
      <c r="N12" s="52"/>
      <c r="P12" s="52"/>
      <c r="Q12" s="52"/>
      <c r="R12" s="52"/>
      <c r="S12" s="52"/>
    </row>
    <row r="13" spans="3:19">
      <c r="C13" s="53">
        <v>16</v>
      </c>
      <c r="D13" s="53"/>
      <c r="E13" s="54">
        <v>31537</v>
      </c>
      <c r="F13" s="54">
        <v>1</v>
      </c>
      <c r="G13" s="54">
        <v>35156</v>
      </c>
      <c r="H13" s="54">
        <v>1</v>
      </c>
      <c r="I13" s="54">
        <v>28641.8</v>
      </c>
      <c r="J13" s="54">
        <v>1</v>
      </c>
      <c r="K13" s="54">
        <v>50710</v>
      </c>
      <c r="L13" s="54">
        <v>1</v>
      </c>
      <c r="M13" s="53"/>
      <c r="N13" s="54"/>
      <c r="O13" s="53"/>
      <c r="P13" s="54">
        <v>1191.28</v>
      </c>
      <c r="Q13" s="54">
        <v>1</v>
      </c>
      <c r="R13" s="54">
        <v>845.33</v>
      </c>
      <c r="S13" s="54">
        <v>1</v>
      </c>
    </row>
    <row r="14" spans="3:19">
      <c r="C14">
        <v>24</v>
      </c>
      <c r="E14" s="52">
        <v>37741</v>
      </c>
      <c r="F14" s="52">
        <f>E16/E14</f>
        <v>1.4684184308841843</v>
      </c>
      <c r="G14" s="52">
        <v>40765.919999999998</v>
      </c>
      <c r="H14" s="52">
        <f>G16/G14</f>
        <v>1.6555294226157535</v>
      </c>
      <c r="I14" s="52">
        <v>34535.599999999999</v>
      </c>
      <c r="J14" s="52">
        <f>I16/I14</f>
        <v>1.5299401197604792</v>
      </c>
      <c r="K14" s="52"/>
      <c r="L14" s="52"/>
      <c r="N14" s="52"/>
      <c r="P14" s="52">
        <v>1243.31</v>
      </c>
      <c r="Q14" s="52">
        <f>P16/P14</f>
        <v>1.5797347403302475</v>
      </c>
      <c r="R14" s="52">
        <v>1114.01</v>
      </c>
      <c r="S14" s="52">
        <f>R16/R14</f>
        <v>1.915440615434332</v>
      </c>
    </row>
    <row r="15" spans="3:19">
      <c r="C15">
        <v>32</v>
      </c>
      <c r="E15" s="52">
        <v>44770.32</v>
      </c>
      <c r="F15" s="52">
        <f>E16/E15</f>
        <v>1.2378642815150751</v>
      </c>
      <c r="G15" s="52">
        <v>48831.12</v>
      </c>
      <c r="H15" s="52">
        <f>G16/G15</f>
        <v>1.3820936320936319</v>
      </c>
      <c r="I15" s="52">
        <v>40429.4</v>
      </c>
      <c r="J15" s="52">
        <f>I16/I15</f>
        <v>1.3069053708439897</v>
      </c>
      <c r="K15" s="52">
        <v>53899</v>
      </c>
      <c r="L15" s="52"/>
      <c r="N15" s="52"/>
      <c r="P15" s="52">
        <v>1321.65</v>
      </c>
      <c r="Q15" s="52">
        <f>P16/P15</f>
        <v>1.4860969242991713</v>
      </c>
      <c r="R15" s="52">
        <v>1350.96</v>
      </c>
      <c r="S15" s="52">
        <f>R16/R15</f>
        <v>1.5794842186297153</v>
      </c>
    </row>
    <row r="16" spans="3:19">
      <c r="C16" s="53">
        <v>48</v>
      </c>
      <c r="D16" s="53"/>
      <c r="E16" s="54">
        <v>55419.58</v>
      </c>
      <c r="F16" s="54">
        <v>1</v>
      </c>
      <c r="G16" s="54">
        <v>67489.179999999993</v>
      </c>
      <c r="H16" s="54">
        <v>1</v>
      </c>
      <c r="I16" s="54">
        <v>52837.4</v>
      </c>
      <c r="J16" s="54">
        <v>1</v>
      </c>
      <c r="K16" s="54"/>
      <c r="L16" s="54"/>
      <c r="M16" s="53"/>
      <c r="N16" s="54">
        <v>44533.440000000002</v>
      </c>
      <c r="O16" s="53"/>
      <c r="P16" s="54">
        <v>1964.1</v>
      </c>
      <c r="Q16" s="54">
        <v>1</v>
      </c>
      <c r="R16" s="54">
        <v>2133.8200000000002</v>
      </c>
      <c r="S16" s="54">
        <v>1</v>
      </c>
    </row>
    <row r="17" spans="3:19">
      <c r="C17">
        <v>64</v>
      </c>
      <c r="E17" s="52">
        <v>67520.2</v>
      </c>
      <c r="F17" s="52">
        <f>E16/E17</f>
        <v>0.82078518724766814</v>
      </c>
      <c r="G17" s="52">
        <v>79928.2</v>
      </c>
      <c r="H17" s="52">
        <f>G16/G17</f>
        <v>0.84437257438551094</v>
      </c>
      <c r="I17" s="52"/>
      <c r="J17" s="52"/>
      <c r="K17" s="52">
        <v>87242</v>
      </c>
      <c r="L17" s="52"/>
      <c r="N17" s="52"/>
      <c r="P17" s="52">
        <v>4263.93</v>
      </c>
      <c r="Q17" s="52"/>
      <c r="R17" s="52">
        <v>2791.69</v>
      </c>
      <c r="S17" s="52"/>
    </row>
    <row r="18" spans="3:19">
      <c r="C18">
        <v>72</v>
      </c>
      <c r="E18" s="52">
        <v>72079.199999999997</v>
      </c>
      <c r="F18" s="52">
        <f>E16/E18</f>
        <v>0.76887063119457488</v>
      </c>
      <c r="G18" s="52"/>
      <c r="H18" s="52"/>
      <c r="I18" s="52"/>
      <c r="J18" s="52"/>
      <c r="K18" s="52"/>
      <c r="L18" s="52"/>
      <c r="N18" s="52"/>
      <c r="P18" s="52"/>
      <c r="Q18" s="52"/>
      <c r="R18" s="52"/>
      <c r="S18" s="52"/>
    </row>
    <row r="19" spans="3:19">
      <c r="C19">
        <v>96</v>
      </c>
      <c r="E19" s="52">
        <v>88710.56</v>
      </c>
      <c r="F19" s="52">
        <f>E16/E19</f>
        <v>0.62472359547724654</v>
      </c>
      <c r="G19" s="52">
        <v>104227.2</v>
      </c>
      <c r="H19" s="52">
        <f>G16/G19</f>
        <v>0.64751984126984119</v>
      </c>
      <c r="I19" s="52">
        <v>89958</v>
      </c>
      <c r="J19" s="52">
        <f>I16/I19</f>
        <v>0.58735632183908049</v>
      </c>
      <c r="K19" s="52"/>
      <c r="L19" s="52"/>
      <c r="N19" s="52"/>
      <c r="P19" s="52">
        <v>4514.21</v>
      </c>
      <c r="Q19" s="52"/>
      <c r="R19" s="52">
        <v>3896.54</v>
      </c>
      <c r="S19" s="52"/>
    </row>
    <row r="20" spans="3:19">
      <c r="N20" s="52"/>
      <c r="P20" s="52"/>
      <c r="Q20" s="52"/>
      <c r="R20" s="52"/>
      <c r="S20" s="52"/>
    </row>
    <row r="21" spans="3:19">
      <c r="N21" s="52"/>
      <c r="P21" s="52"/>
      <c r="Q21" s="52"/>
      <c r="R21" s="52"/>
      <c r="S21" s="52"/>
    </row>
    <row r="22" spans="3:19">
      <c r="N22" s="52"/>
      <c r="P22" s="52"/>
      <c r="Q22" s="52"/>
      <c r="R22" s="52"/>
      <c r="S22" s="52"/>
    </row>
    <row r="23" spans="3:19">
      <c r="N23" s="52"/>
      <c r="P23" s="52"/>
      <c r="Q23" s="52"/>
      <c r="R23" s="52"/>
      <c r="S23" s="52"/>
    </row>
    <row r="24" spans="3:19">
      <c r="I24">
        <v>27444.05</v>
      </c>
      <c r="K24" s="52">
        <f>G16+P16-G14-P14</f>
        <v>27444.05</v>
      </c>
      <c r="N24" s="52"/>
      <c r="P24" s="52"/>
      <c r="Q24" s="52"/>
      <c r="R24" s="52"/>
      <c r="S24" s="52"/>
    </row>
    <row r="25" spans="3:19">
      <c r="E25" s="52">
        <f>E16/E13</f>
        <v>1.7572876304023846</v>
      </c>
      <c r="F25" s="52"/>
      <c r="G25" s="52"/>
      <c r="H25" s="52"/>
      <c r="I25" s="52">
        <f>I13/I11</f>
        <v>1.2941726129799525</v>
      </c>
      <c r="J25" s="52"/>
      <c r="K25" s="52">
        <f>G16+P16-G15-P15</f>
        <v>19300.509999999995</v>
      </c>
      <c r="L25" s="52"/>
      <c r="M25" s="52"/>
      <c r="N25" s="52"/>
      <c r="O25" s="52"/>
      <c r="P25" s="52"/>
      <c r="Q25" s="52"/>
      <c r="R25" s="52"/>
      <c r="S25" s="52"/>
    </row>
    <row r="26" spans="3:19">
      <c r="E26" s="52"/>
      <c r="F26" s="52"/>
      <c r="G26" s="52"/>
      <c r="H26" s="52"/>
      <c r="I26" s="52">
        <v>18399.37</v>
      </c>
      <c r="J26" s="52"/>
      <c r="K26" s="52">
        <f>G13+P13-G12-P13</f>
        <v>2679.4000000000005</v>
      </c>
      <c r="L26" s="52"/>
      <c r="M26" s="52"/>
      <c r="N26" s="52"/>
      <c r="O26" s="52"/>
      <c r="P26" s="52"/>
      <c r="Q26" s="52"/>
      <c r="R26" s="52"/>
      <c r="S26" s="52"/>
    </row>
    <row r="27" spans="3:19">
      <c r="E27" s="52"/>
      <c r="F27" s="52"/>
      <c r="G27" s="52"/>
      <c r="H27" s="52"/>
      <c r="I27" s="52">
        <v>19300.509999999998</v>
      </c>
      <c r="J27" s="52"/>
      <c r="K27" s="52">
        <f>E16+P16-E14-P14</f>
        <v>18399.37</v>
      </c>
      <c r="L27" s="52"/>
      <c r="M27" s="52"/>
      <c r="N27" s="52"/>
      <c r="O27" s="52"/>
      <c r="P27" s="52"/>
      <c r="Q27" s="52"/>
      <c r="R27" s="52"/>
      <c r="S27" s="52"/>
    </row>
    <row r="28" spans="3:19">
      <c r="E28" s="52"/>
      <c r="F28" s="52"/>
      <c r="G28" s="52"/>
      <c r="H28" s="52"/>
      <c r="I28" s="52">
        <v>3205.4</v>
      </c>
      <c r="J28" s="52"/>
      <c r="K28" s="52">
        <f>I13+P13-I12-P13</f>
        <v>3205.3999999999969</v>
      </c>
      <c r="L28" s="52"/>
      <c r="M28" s="52"/>
      <c r="N28" s="52"/>
      <c r="O28" s="52"/>
      <c r="P28" s="52"/>
      <c r="Q28" s="52"/>
      <c r="R28" s="52"/>
      <c r="S28" s="52"/>
    </row>
    <row r="29" spans="3:19">
      <c r="E29" s="52"/>
      <c r="F29" s="52"/>
      <c r="G29" s="52"/>
      <c r="H29" s="52"/>
      <c r="I29" s="52"/>
      <c r="J29" s="52"/>
      <c r="K29" s="52">
        <f>I13+P13-I11-P11</f>
        <v>6799.1299999999974</v>
      </c>
      <c r="L29" s="52"/>
      <c r="M29" s="52"/>
      <c r="N29" s="52"/>
      <c r="O29" s="52"/>
      <c r="P29" s="52"/>
      <c r="Q29" s="52"/>
      <c r="R29" s="52"/>
      <c r="S29" s="52"/>
    </row>
    <row r="30" spans="3:19">
      <c r="E30" s="52"/>
      <c r="F30" s="52"/>
      <c r="G30" s="52"/>
      <c r="H30" s="52"/>
      <c r="I30" s="52">
        <v>11291.71</v>
      </c>
      <c r="J30" s="52"/>
      <c r="K30" s="52">
        <f>E13+P13-E11-P11</f>
        <v>9243.1299999999974</v>
      </c>
      <c r="L30" s="52"/>
      <c r="M30" s="52"/>
      <c r="N30" s="52"/>
      <c r="O30" s="52"/>
      <c r="P30" s="52"/>
      <c r="Q30" s="52"/>
      <c r="R30" s="52"/>
      <c r="S30" s="52"/>
    </row>
    <row r="31" spans="3:19">
      <c r="E31" s="52"/>
      <c r="F31" s="52"/>
      <c r="G31" s="52"/>
      <c r="H31" s="52"/>
      <c r="I31" s="52">
        <f>I16+P16-I15-P15</f>
        <v>13050.449999999999</v>
      </c>
      <c r="J31" s="52"/>
      <c r="K31" s="52"/>
      <c r="L31" s="52"/>
      <c r="M31" s="52"/>
      <c r="N31" s="52"/>
      <c r="O31" s="52"/>
    </row>
    <row r="32" spans="3:19">
      <c r="E32" s="52"/>
      <c r="F32" s="52"/>
      <c r="G32" s="52"/>
      <c r="H32" s="52"/>
      <c r="I32" s="52"/>
      <c r="J32" s="52"/>
      <c r="K32" s="52">
        <f>I13+P13-I10-P11</f>
        <v>9181.0899999999965</v>
      </c>
      <c r="L32" s="52"/>
      <c r="M32" s="52"/>
      <c r="N32" s="52"/>
      <c r="O32" s="52"/>
    </row>
    <row r="33" spans="5:15">
      <c r="E33" s="52"/>
      <c r="F33" s="52"/>
      <c r="G33" s="52"/>
      <c r="H33" s="52"/>
      <c r="I33" s="52">
        <v>9243.1299999999992</v>
      </c>
      <c r="J33" s="52"/>
      <c r="K33" s="52"/>
      <c r="L33" s="52"/>
      <c r="M33" s="52"/>
      <c r="N33" s="52"/>
      <c r="O33" s="52"/>
    </row>
    <row r="34" spans="5:15">
      <c r="E34" s="52"/>
      <c r="F34" s="52"/>
      <c r="G34" s="52"/>
      <c r="H34" s="52"/>
      <c r="I34" s="52">
        <v>6799.13</v>
      </c>
      <c r="J34" s="52"/>
      <c r="K34" s="52">
        <f>E16+P16-E15-P15</f>
        <v>11291.710000000001</v>
      </c>
      <c r="L34" s="52"/>
      <c r="M34" s="52"/>
      <c r="N34" s="52"/>
      <c r="O34" s="52"/>
    </row>
    <row r="35" spans="5:15">
      <c r="E35" s="52"/>
      <c r="F35" s="52"/>
      <c r="G35" s="52"/>
      <c r="H35" s="52"/>
      <c r="I35" s="52"/>
      <c r="J35" s="52"/>
      <c r="K35" s="52"/>
      <c r="L35" s="52"/>
      <c r="M35" s="52"/>
      <c r="N35" s="52"/>
      <c r="O35" s="52"/>
    </row>
    <row r="36" spans="5:15">
      <c r="E36" s="52"/>
      <c r="F36" s="52"/>
      <c r="G36" s="52"/>
      <c r="H36" s="52"/>
      <c r="I36" s="52">
        <v>9181.09</v>
      </c>
      <c r="J36" s="52"/>
      <c r="K36" s="52">
        <f>I16+P16-I14-P14</f>
        <v>19022.59</v>
      </c>
      <c r="L36" s="52"/>
      <c r="M36" s="52"/>
      <c r="N36" s="52"/>
      <c r="O36" s="52"/>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2017-09-25T06:54:34Z</dcterms:modified>
</cp:coreProperties>
</file>